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\2-高教深耕計畫\1-1-4-數位微學程\Tibame\1071\"/>
    </mc:Choice>
  </mc:AlternateContent>
  <bookViews>
    <workbookView xWindow="0" yWindow="0" windowWidth="19200" windowHeight="8256" activeTab="2"/>
  </bookViews>
  <sheets>
    <sheet name="老師助教資料" sheetId="3" r:id="rId1"/>
    <sheet name="1071開課狀況表" sheetId="4" r:id="rId2"/>
    <sheet name="1071開課 final" sheetId="6" r:id="rId3"/>
    <sheet name=" 老師選定無法取得之課程" sheetId="5" r:id="rId4"/>
  </sheets>
  <definedNames>
    <definedName name="_xlnm.Print_Area" localSheetId="3">' 老師選定無法取得之課程'!$A$3:$M$13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4" l="1"/>
  <c r="G23" i="4"/>
  <c r="H23" i="4"/>
  <c r="I23" i="4"/>
  <c r="Q17" i="4" l="1"/>
  <c r="Q16" i="4"/>
  <c r="Q9" i="4"/>
  <c r="T19" i="4"/>
  <c r="T23" i="4" s="1"/>
  <c r="P23" i="4" l="1"/>
  <c r="Q23" i="4"/>
  <c r="L23" i="4" l="1"/>
  <c r="M23" i="4"/>
  <c r="N23" i="4"/>
  <c r="R23" i="4"/>
  <c r="L10" i="5" l="1"/>
  <c r="L9" i="5"/>
  <c r="L8" i="5"/>
  <c r="L4" i="5"/>
  <c r="M4" i="5" s="1"/>
  <c r="J5" i="4" l="1"/>
  <c r="J6" i="4"/>
  <c r="J7" i="4"/>
  <c r="J8" i="4"/>
  <c r="J9" i="4"/>
  <c r="O9" i="4" s="1"/>
  <c r="J10" i="4"/>
  <c r="J11" i="4"/>
  <c r="J12" i="4"/>
  <c r="J13" i="4"/>
  <c r="J14" i="4"/>
  <c r="J15" i="4"/>
  <c r="J16" i="4"/>
  <c r="O16" i="4" s="1"/>
  <c r="J17" i="4"/>
  <c r="O17" i="4" s="1"/>
  <c r="J18" i="4"/>
  <c r="J19" i="4"/>
  <c r="S19" i="4" s="1"/>
  <c r="S23" i="4" s="1"/>
  <c r="J20" i="4"/>
  <c r="J21" i="4"/>
  <c r="J22" i="4"/>
  <c r="O23" i="4" l="1"/>
  <c r="J4" i="4"/>
  <c r="J23" i="4" s="1"/>
  <c r="K23" i="4"/>
</calcChain>
</file>

<file path=xl/sharedStrings.xml><?xml version="1.0" encoding="utf-8"?>
<sst xmlns="http://schemas.openxmlformats.org/spreadsheetml/2006/main" count="495" uniqueCount="284">
  <si>
    <t>系所</t>
  </si>
  <si>
    <t>班級</t>
  </si>
  <si>
    <t>正課名稱</t>
  </si>
  <si>
    <t>TibaMe課程名稱</t>
    <phoneticPr fontId="1" type="noConversion"/>
  </si>
  <si>
    <t>教師姓名</t>
    <phoneticPr fontId="1" type="noConversion"/>
  </si>
  <si>
    <t>老師分機</t>
    <phoneticPr fontId="1" type="noConversion"/>
  </si>
  <si>
    <t>備註</t>
    <phoneticPr fontId="1" type="noConversion"/>
  </si>
  <si>
    <t>合計</t>
    <phoneticPr fontId="1" type="noConversion"/>
  </si>
  <si>
    <t>教師姓名</t>
    <phoneticPr fontId="1" type="noConversion"/>
  </si>
  <si>
    <t>完成TibaMe人數</t>
    <phoneticPr fontId="1" type="noConversion"/>
  </si>
  <si>
    <t>初選人數</t>
    <phoneticPr fontId="1" type="noConversion"/>
  </si>
  <si>
    <t>退選人數</t>
    <phoneticPr fontId="1" type="noConversion"/>
  </si>
  <si>
    <t>加選人數</t>
    <phoneticPr fontId="1" type="noConversion"/>
  </si>
  <si>
    <t>說明：</t>
  </si>
  <si>
    <t>二、管理員與成員的角色不能同時具備。</t>
  </si>
  <si>
    <t>一、退選學生未請緯育刪掉帳號。</t>
    <phoneticPr fontId="1" type="noConversion"/>
  </si>
  <si>
    <t>正式選課人數</t>
    <phoneticPr fontId="1" type="noConversion"/>
  </si>
  <si>
    <t>老師電子信箱</t>
    <phoneticPr fontId="1" type="noConversion"/>
  </si>
  <si>
    <t>助教電子信箱</t>
    <phoneticPr fontId="1" type="noConversion"/>
  </si>
  <si>
    <t>資工系</t>
    <phoneticPr fontId="1" type="noConversion"/>
  </si>
  <si>
    <t>陳瑞發</t>
    <phoneticPr fontId="1" type="noConversion"/>
  </si>
  <si>
    <t>alpha@mail.tku.edu.tw</t>
    <phoneticPr fontId="1" type="noConversion"/>
  </si>
  <si>
    <t>資管系</t>
    <phoneticPr fontId="1" type="noConversion"/>
  </si>
  <si>
    <t>資管系</t>
  </si>
  <si>
    <t>蕭瑞祥</t>
  </si>
  <si>
    <t>rsshaw@mail.tku.edu.tw</t>
    <phoneticPr fontId="1" type="noConversion"/>
  </si>
  <si>
    <t>rsshaw@mail.tku.edu.tw</t>
    <phoneticPr fontId="1" type="noConversion"/>
  </si>
  <si>
    <t>sekewei@mail.tku.edu.tw</t>
    <phoneticPr fontId="1" type="noConversion"/>
  </si>
  <si>
    <t>助教姓名及電話</t>
    <phoneticPr fontId="1" type="noConversion"/>
  </si>
  <si>
    <t>備註</t>
    <phoneticPr fontId="1" type="noConversion"/>
  </si>
  <si>
    <t>魏世杰</t>
    <phoneticPr fontId="1" type="noConversion"/>
  </si>
  <si>
    <t>蕭瑞祥</t>
    <phoneticPr fontId="1" type="noConversion"/>
  </si>
  <si>
    <t>人工加選</t>
    <phoneticPr fontId="1" type="noConversion"/>
  </si>
  <si>
    <t>107學年第1學期TibaMe開課狀況表</t>
    <phoneticPr fontId="1" type="noConversion"/>
  </si>
  <si>
    <t>資訊概論</t>
    <phoneticPr fontId="1" type="noConversion"/>
  </si>
  <si>
    <t>上課日期:107/8/7(二) ~107/8/23(五)</t>
    <phoneticPr fontId="1" type="noConversion"/>
  </si>
  <si>
    <t>商管大一新生先修班</t>
    <phoneticPr fontId="1" type="noConversion"/>
  </si>
  <si>
    <t>開課序號</t>
    <phoneticPr fontId="1" type="noConversion"/>
  </si>
  <si>
    <t>0005(老師)</t>
    <phoneticPr fontId="1" type="noConversion"/>
  </si>
  <si>
    <t>正課名稱</t>
    <phoneticPr fontId="1" type="noConversion"/>
  </si>
  <si>
    <t>商管大一新生先修班</t>
  </si>
  <si>
    <t>魏世杰</t>
  </si>
  <si>
    <t>資訊概論</t>
  </si>
  <si>
    <t xml:space="preserve"> HTML5與CSS3網站開發好好玩</t>
  </si>
  <si>
    <t>cjou@mail.tku.edu.tw</t>
  </si>
  <si>
    <t>周清江</t>
    <phoneticPr fontId="1" type="noConversion"/>
  </si>
  <si>
    <t xml:space="preserve">進階程式設計 </t>
    <phoneticPr fontId="1" type="noConversion"/>
  </si>
  <si>
    <t>Java起步走</t>
    <phoneticPr fontId="1" type="noConversion"/>
  </si>
  <si>
    <t>楊士平</t>
    <phoneticPr fontId="1" type="noConversion"/>
  </si>
  <si>
    <t>程式語言：JＡＶＡ</t>
    <phoneticPr fontId="1" type="noConversion"/>
  </si>
  <si>
    <t>大數據碩一Ａ</t>
    <phoneticPr fontId="1" type="noConversion"/>
  </si>
  <si>
    <t>資料庫管理專題</t>
    <phoneticPr fontId="1" type="noConversion"/>
  </si>
  <si>
    <t>8537(老師)</t>
    <phoneticPr fontId="1" type="noConversion"/>
  </si>
  <si>
    <t xml:space="preserve">8628(老師) </t>
    <phoneticPr fontId="1" type="noConversion"/>
  </si>
  <si>
    <t>2852(老師)                 2853(助教)</t>
    <phoneticPr fontId="1" type="noConversion"/>
  </si>
  <si>
    <t>606630126@s06.tku.edu.tw</t>
    <phoneticPr fontId="1" type="noConversion"/>
  </si>
  <si>
    <t>二 / 2,3,4 / B 1012</t>
    <phoneticPr fontId="1" type="noConversion"/>
  </si>
  <si>
    <t>五 / 12,13,14 / D 503</t>
    <phoneticPr fontId="1" type="noConversion"/>
  </si>
  <si>
    <t>老師五 / 3,4 / B 216，助教五 / 2 / B 216</t>
    <phoneticPr fontId="1" type="noConversion"/>
  </si>
  <si>
    <t>計算機程式語言</t>
    <phoneticPr fontId="1" type="noConversion"/>
  </si>
  <si>
    <t xml:space="preserve"> HTML5與CSS3網站開發好好玩</t>
    <phoneticPr fontId="1" type="noConversion"/>
  </si>
  <si>
    <t>0756(老師)                 0757(助教)</t>
    <phoneticPr fontId="1" type="noConversion"/>
  </si>
  <si>
    <t>資工一C</t>
    <phoneticPr fontId="1" type="noConversion"/>
  </si>
  <si>
    <t>資管三Ｃ</t>
    <phoneticPr fontId="1" type="noConversion"/>
  </si>
  <si>
    <t>資管碩專班一Ａ</t>
    <phoneticPr fontId="1" type="noConversion"/>
  </si>
  <si>
    <t>NoSQL輕鬆學+資料庫設計原理</t>
    <phoneticPr fontId="1" type="noConversion"/>
  </si>
  <si>
    <t>鄭啟斌</t>
    <phoneticPr fontId="1" type="noConversion"/>
  </si>
  <si>
    <t>行動APP開發技術實務</t>
    <phoneticPr fontId="1" type="noConversion"/>
  </si>
  <si>
    <t>人工智慧 (碩士班)</t>
    <phoneticPr fontId="1" type="noConversion"/>
  </si>
  <si>
    <t>2890(老師)</t>
    <phoneticPr fontId="1" type="noConversion"/>
  </si>
  <si>
    <t>資管四P</t>
    <phoneticPr fontId="1" type="noConversion"/>
  </si>
  <si>
    <t>8543(老師)</t>
    <phoneticPr fontId="1" type="noConversion"/>
  </si>
  <si>
    <t>資管碩一Ａ</t>
    <phoneticPr fontId="1" type="noConversion"/>
  </si>
  <si>
    <t>網路程式設計</t>
    <phoneticPr fontId="1" type="noConversion"/>
  </si>
  <si>
    <t>2856(老師)                2857(助教)</t>
    <phoneticPr fontId="1" type="noConversion"/>
  </si>
  <si>
    <t>2854(老師)              2855(助教)</t>
    <phoneticPr fontId="1" type="noConversion"/>
  </si>
  <si>
    <t>Python人工智慧入門：機器學習到深度學習</t>
    <phoneticPr fontId="1" type="noConversion"/>
  </si>
  <si>
    <t>cbcheng@mail.tku.edu.tw</t>
    <phoneticPr fontId="1" type="noConversion"/>
  </si>
  <si>
    <t>cbcheng@mail.tku.edu.tw</t>
    <phoneticPr fontId="1" type="noConversion"/>
  </si>
  <si>
    <t>魏世杰</t>
    <phoneticPr fontId="1" type="noConversion"/>
  </si>
  <si>
    <t>HTML5與CSS3網站開發好好玩+Android APP實務應用開發 (Studio)</t>
    <phoneticPr fontId="1" type="noConversion"/>
  </si>
  <si>
    <t>0379(老師)</t>
    <phoneticPr fontId="1" type="noConversion"/>
  </si>
  <si>
    <t>人力資源發展概論</t>
    <phoneticPr fontId="1" type="noConversion"/>
  </si>
  <si>
    <t>0380(老師)</t>
    <phoneticPr fontId="1" type="noConversion"/>
  </si>
  <si>
    <t>鍾志鴻</t>
    <phoneticPr fontId="1" type="noConversion"/>
  </si>
  <si>
    <t>鍾志鴻</t>
    <phoneticPr fontId="1" type="noConversion"/>
  </si>
  <si>
    <t>林宥吟</t>
    <phoneticPr fontId="1" type="noConversion"/>
  </si>
  <si>
    <t>404731241@s04.tku.edu.tw                                   lily07199639@gmail.com</t>
    <phoneticPr fontId="1" type="noConversion"/>
  </si>
  <si>
    <t xml:space="preserve"> 教科系</t>
    <phoneticPr fontId="1" type="noConversion"/>
  </si>
  <si>
    <t>iOS Swift 即時聊天 App實戰演練</t>
    <phoneticPr fontId="1" type="noConversion"/>
  </si>
  <si>
    <t>107學年第1學期開課老師及助教資料</t>
    <phoneticPr fontId="1" type="noConversion"/>
  </si>
  <si>
    <t>資工系</t>
  </si>
  <si>
    <t>陳建彰</t>
  </si>
  <si>
    <t>138142@mail.tku.edu.tw</t>
  </si>
  <si>
    <t>150014@mail.tku.edu.tw                                       sunboy1120@gmail.com</t>
    <phoneticPr fontId="1" type="noConversion"/>
  </si>
  <si>
    <t>150014@mail.tku.edu.tw                                       sunboy1120@gmail.com</t>
    <phoneticPr fontId="1" type="noConversion"/>
  </si>
  <si>
    <t>資訊網路與多媒體</t>
    <phoneticPr fontId="1" type="noConversion"/>
  </si>
  <si>
    <t xml:space="preserve">8194(老師) </t>
    <phoneticPr fontId="1" type="noConversion"/>
  </si>
  <si>
    <t>資工資網碩一</t>
    <phoneticPr fontId="1" type="noConversion"/>
  </si>
  <si>
    <t>鄭啟斌</t>
    <phoneticPr fontId="1" type="noConversion"/>
  </si>
  <si>
    <t>五 / 6,7 / B 206</t>
    <phoneticPr fontId="1" type="noConversion"/>
  </si>
  <si>
    <t>二 / 12,13 / B 206</t>
    <phoneticPr fontId="1" type="noConversion"/>
  </si>
  <si>
    <t>二 / 8,9,10 / E 826</t>
    <phoneticPr fontId="1" type="noConversion"/>
  </si>
  <si>
    <t>老師：一 / 6,7,8 / L 416，助教：</t>
    <phoneticPr fontId="1" type="noConversion"/>
  </si>
  <si>
    <t>老師：三 / 2,3,4 / SG 504，助教：</t>
    <phoneticPr fontId="1" type="noConversion"/>
  </si>
  <si>
    <t>老師：三 / 3,4 / B 217、四 /　2 / B 216，助教：四 / 1 / B 218</t>
    <phoneticPr fontId="1" type="noConversion"/>
  </si>
  <si>
    <t>老師：四 / 1 / B 216、四 /　3,4 / B 216，助教：三 / 2 / B 217</t>
    <phoneticPr fontId="1" type="noConversion"/>
  </si>
  <si>
    <t>老師：一 / 1,2 / E 213、二 /　2 / E 213，助教：一 / 3 / E 213、二 / 1 / E 213</t>
    <phoneticPr fontId="1" type="noConversion"/>
  </si>
  <si>
    <t>王英宏</t>
    <phoneticPr fontId="1" type="noConversion"/>
  </si>
  <si>
    <t>行動通訊</t>
    <phoneticPr fontId="1" type="noConversion"/>
  </si>
  <si>
    <t>8208(老師)</t>
    <phoneticPr fontId="1" type="noConversion"/>
  </si>
  <si>
    <t>資訊科技與產業競爭力</t>
    <phoneticPr fontId="1" type="noConversion"/>
  </si>
  <si>
    <t>資工碩一</t>
    <phoneticPr fontId="1" type="noConversion"/>
  </si>
  <si>
    <t>0864(老師)</t>
    <phoneticPr fontId="1" type="noConversion"/>
  </si>
  <si>
    <t>資工四P</t>
    <phoneticPr fontId="1" type="noConversion"/>
  </si>
  <si>
    <t>inhon@mail.tku.edu.tw</t>
    <phoneticPr fontId="1" type="noConversion"/>
  </si>
  <si>
    <t xml:space="preserve">LinkIt 7697物聯網開發與應用+邁向下世代5G通訊的發展願景+5G 系統架構與關鍵技術發展+5G IoT系統發展趨勢與創新應用產業契機+物聯網通訊技術現況、原理與協定+第一張MPP微軟專業認證 - AI人工智慧實作入門 </t>
    <phoneticPr fontId="1" type="noConversion"/>
  </si>
  <si>
    <t>資管碩一Ａ</t>
  </si>
  <si>
    <t>資管碩一Ａ</t>
    <phoneticPr fontId="1" type="noConversion"/>
  </si>
  <si>
    <t>進階程式設計</t>
  </si>
  <si>
    <t>作業系統</t>
  </si>
  <si>
    <t>機器學習</t>
  </si>
  <si>
    <t>機器學習</t>
    <phoneticPr fontId="1" type="noConversion"/>
  </si>
  <si>
    <t>資管三A</t>
  </si>
  <si>
    <t>資管二B</t>
  </si>
  <si>
    <t>8545(老師)</t>
    <phoneticPr fontId="1" type="noConversion"/>
  </si>
  <si>
    <t>2831(老師)                  2832(助教)</t>
    <phoneticPr fontId="1" type="noConversion"/>
  </si>
  <si>
    <t>老師：三 / 7,8 / B 615，助教：三 / 5 / B 217</t>
    <phoneticPr fontId="1" type="noConversion"/>
  </si>
  <si>
    <t>2848(老師)                2849(助教)</t>
    <phoneticPr fontId="1" type="noConversion"/>
  </si>
  <si>
    <t>老師：二 / 8,9 / B 217，助教：二 / 10 / B 217</t>
    <phoneticPr fontId="1" type="noConversion"/>
  </si>
  <si>
    <t>老師：四 / 9,10 / B 505</t>
    <phoneticPr fontId="1" type="noConversion"/>
  </si>
  <si>
    <t>人工智慧</t>
    <phoneticPr fontId="1" type="noConversion"/>
  </si>
  <si>
    <t>暑假大一先修班107/8/23結束課程</t>
    <phoneticPr fontId="1" type="noConversion"/>
  </si>
  <si>
    <t>魏世杰</t>
    <phoneticPr fontId="1" type="noConversion"/>
  </si>
  <si>
    <t>王英宏</t>
    <phoneticPr fontId="1" type="noConversion"/>
  </si>
  <si>
    <t>2858(老師)             2859(助教)</t>
    <phoneticPr fontId="1" type="noConversion"/>
  </si>
  <si>
    <t>王正一</t>
    <phoneticPr fontId="1" type="noConversion"/>
  </si>
  <si>
    <t>網路程式設計</t>
    <phoneticPr fontId="1" type="noConversion"/>
  </si>
  <si>
    <t>網路程式設計</t>
  </si>
  <si>
    <t>HTML5與CSS3網站開發好好玩+Android APP實務應用開發 (Studio)</t>
  </si>
  <si>
    <t>老師：二/03,04/B 217，四/08/B 217，助教：五 / 1 / B 216</t>
    <phoneticPr fontId="1" type="noConversion"/>
  </si>
  <si>
    <t>096048@mail.tku.edu.tw</t>
    <phoneticPr fontId="1" type="noConversion"/>
  </si>
  <si>
    <t>資管三A</t>
    <phoneticPr fontId="1" type="noConversion"/>
  </si>
  <si>
    <t>資管三B</t>
    <phoneticPr fontId="1" type="noConversion"/>
  </si>
  <si>
    <t>資管三C</t>
    <phoneticPr fontId="1" type="noConversion"/>
  </si>
  <si>
    <t>教科三A</t>
    <phoneticPr fontId="1" type="noConversion"/>
  </si>
  <si>
    <t>教科三B</t>
    <phoneticPr fontId="1" type="noConversion"/>
  </si>
  <si>
    <t>資管三A</t>
    <phoneticPr fontId="1" type="noConversion"/>
  </si>
  <si>
    <t>教科三A</t>
    <phoneticPr fontId="1" type="noConversion"/>
  </si>
  <si>
    <t>翁義鑫</t>
    <phoneticPr fontId="1" type="noConversion"/>
  </si>
  <si>
    <t>149604@mail.tku.edu.tw</t>
    <phoneticPr fontId="1" type="noConversion"/>
  </si>
  <si>
    <t>創意思考與提案簡報技巧</t>
    <phoneticPr fontId="1" type="noConversion"/>
  </si>
  <si>
    <t>創意思考與提案簡報技巧</t>
    <phoneticPr fontId="1" type="noConversion"/>
  </si>
  <si>
    <t>進階程式設計</t>
    <phoneticPr fontId="1" type="noConversion"/>
  </si>
  <si>
    <t>作業系統</t>
    <phoneticPr fontId="1" type="noConversion"/>
  </si>
  <si>
    <t>Struts 2 技術實作 + 第一次用Python開發Web就上手－Taipei.py論壇精華+Python技術者年會－PyCon Taiwan 2017講座精華</t>
    <phoneticPr fontId="1" type="noConversion"/>
  </si>
  <si>
    <t>Windows Container入門與實作</t>
    <phoneticPr fontId="1" type="noConversion"/>
  </si>
  <si>
    <t>資管二B</t>
    <phoneticPr fontId="1" type="noConversion"/>
  </si>
  <si>
    <t>資訊科技與產業競爭力</t>
    <phoneticPr fontId="1" type="noConversion"/>
  </si>
  <si>
    <t>敏捷，談談那些坑和故事+人資長曾華英親身教你履歷面試技巧+ 數位金融發展趨勢(一)+數位金融發展趨勢(二)+數位創新的挑戰與策略+區塊鏈技術策略布局與發展挑戰 +數位經濟的技術與應用+創意思考與提案簡報技巧</t>
    <phoneticPr fontId="1" type="noConversion"/>
  </si>
  <si>
    <t>資工碩一</t>
    <phoneticPr fontId="1" type="noConversion"/>
  </si>
  <si>
    <t xml:space="preserve">AI三部曲-Python從零開始精通程式設計+ Chatbot的趨勢與實務應用+AI人工智慧語意分割的技術與應用-微軟Azure獨家講座                                                             </t>
    <phoneticPr fontId="1" type="noConversion"/>
  </si>
  <si>
    <t>AI三部曲-Python從零開始精通程式設計</t>
    <phoneticPr fontId="1" type="noConversion"/>
  </si>
  <si>
    <t>AI三部曲-Python從零開始精通程式設計</t>
  </si>
  <si>
    <t>Python人工智慧入門：機器學習到深度學習</t>
    <phoneticPr fontId="1" type="noConversion"/>
  </si>
  <si>
    <t>轉職三級跳！外商經理教你求職秘技</t>
    <phoneticPr fontId="1" type="noConversion"/>
  </si>
  <si>
    <t>有效有趣的管理遊戲</t>
    <phoneticPr fontId="1" type="noConversion"/>
  </si>
  <si>
    <t>資料探勘一步到位</t>
  </si>
  <si>
    <t>資料探勘一步到位</t>
    <phoneticPr fontId="1" type="noConversion"/>
  </si>
  <si>
    <t>資管碩專班二</t>
  </si>
  <si>
    <t>資管碩專班二</t>
    <phoneticPr fontId="1" type="noConversion"/>
  </si>
  <si>
    <t>鄭啟斌</t>
    <phoneticPr fontId="1" type="noConversion"/>
  </si>
  <si>
    <t>AI三部曲-Python從零開始精通程式設計</t>
    <phoneticPr fontId="1" type="noConversion"/>
  </si>
  <si>
    <t>Struts 2 技術實作 + 第一次用Python開發Web就上手－Taipei.py論壇精華+Python技術者年會－PyCon Taiwan 2017講座精華</t>
  </si>
  <si>
    <t>Windows Container入門與實作</t>
  </si>
  <si>
    <t xml:space="preserve">AI三部曲-Python從零開始精通程式設計+ Chatbot的趨勢與實務應用+AI人工智慧語意分割的技術與應用-微軟Azure獨家講座                                                             </t>
  </si>
  <si>
    <t>敏捷，談談那些坑和故事+人資長曾華英親身教你履歷面試技巧+ 數位金融發展趨勢(一)+數位金融發展趨勢(二)+數位創新的挑戰與策略+區塊鏈技術策略布局與發展挑戰 +數位經濟的技術與應用+創意思考與提案簡報技巧</t>
  </si>
  <si>
    <t>老師另外要求新增學生課程</t>
  </si>
  <si>
    <t>老師另外要求新增學生課程</t>
    <phoneticPr fontId="1" type="noConversion"/>
  </si>
  <si>
    <t>王正一</t>
    <phoneticPr fontId="1" type="noConversion"/>
  </si>
  <si>
    <t>老師原始選擇之課程</t>
    <phoneticPr fontId="1" type="noConversion"/>
  </si>
  <si>
    <t>1.有效有趣的管理遊戲                                     2.創意思考與提案簡報技巧，此門課較舊，建議老師改較新課程「創意思考與提案簡報技巧」</t>
    <phoneticPr fontId="1" type="noConversion"/>
  </si>
  <si>
    <t>AI三部曲-Python從零開始精通程式設計</t>
    <phoneticPr fontId="1" type="noConversion"/>
  </si>
  <si>
    <t>Java物件導向分析設計 吳永志老師獨家直播</t>
    <phoneticPr fontId="1" type="noConversion"/>
  </si>
  <si>
    <t>依序3選1                                                                                                                                                                                                                                                                                  1.升等看這門_Docker入門到進階 與名師Step by Step直播實戰 
2.開發人員 3 小時速成學習 – Windows Container容器技術
3.Windows Container入門與實作 (免費)</t>
    <phoneticPr fontId="1" type="noConversion"/>
  </si>
  <si>
    <t>網路規劃與實作</t>
  </si>
  <si>
    <t>資管三P</t>
  </si>
  <si>
    <t>1.Python人工智慧入門：機器學習到深度學習                                                                                                                                                                                                                         2.AI三部曲-Python從零開始精通程式設計</t>
    <phoneticPr fontId="1" type="noConversion"/>
  </si>
  <si>
    <t>前3項依序3選1                                                                                                                                                                                                                                                                       1.Java物件導向分析設計 吳永志老師獨家直播
2.Struts 2 技術實作
3.Java Web 技術開發(JSP + Servlet)
4.第一次用Python開發Web就上手－Taipei.py論壇精華 (免費)
5.Python技術者年會－PyCon Taiwan 2017講座精華 (免費)</t>
    <phoneticPr fontId="1" type="noConversion"/>
  </si>
  <si>
    <t>1.升等看這門_Docker入門到進階 與名師Step by Step直播實戰 
2.開發人員 3 小時速成學習 – Windows Container容器技術</t>
    <phoneticPr fontId="1" type="noConversion"/>
  </si>
  <si>
    <t>依序3選1
1.實戰區域網路
2.從實務出發：企業資訊安全架構與方案解析
3.實戰子網路切割-MIS網管工程師必備技能</t>
    <phoneticPr fontId="1" type="noConversion"/>
  </si>
  <si>
    <t>1.實戰區域網路
2.從實務出發：企業資訊安全架構與方案解析
3.實戰子網路切割-MIS網管工程師必備技能</t>
    <phoneticPr fontId="1" type="noConversion"/>
  </si>
  <si>
    <t xml:space="preserve">第一張MPP微軟專業認證 - AI人工智慧實作入門 </t>
    <phoneticPr fontId="1" type="noConversion"/>
  </si>
  <si>
    <t xml:space="preserve">1. LinkIt 7697物聯網開發與應用 (免費)
2. 邁向下世代5G通訊的發展願景 (免費)
3. 5G 系統架構與關鍵技術發展 (免費)
4. 5G IoT系統發展趨勢與創新應用產業契機 (免費)
5. 物聯網通訊技術現況、原理與協定 
6. 第一張MPP微軟專業認證 - AI人工智慧實作入門 </t>
    <phoneticPr fontId="1" type="noConversion"/>
  </si>
  <si>
    <t xml:space="preserve">轉職三級跳！外商經理教你求職秘技 </t>
    <phoneticPr fontId="1" type="noConversion"/>
  </si>
  <si>
    <t xml:space="preserve">有效有趣的管理遊戲  </t>
  </si>
  <si>
    <t xml:space="preserve">有效有趣的管理遊戲  </t>
    <phoneticPr fontId="1" type="noConversion"/>
  </si>
  <si>
    <t>協商無法購得之課程</t>
    <phoneticPr fontId="1" type="noConversion"/>
  </si>
  <si>
    <t>前7項選1
1.Python人工智慧入門：機器學習到深度學習
2.Python重量級套餐-精通程式設計到深度學習
3.AI三部曲-Python深度學習
4.AI三部曲-Python機器學習
5.AI三部曲-Python從零開始精通程式設計
6.【立即考照】MPP微軟專業認證 - Python資料科學
7.Python 輕鬆上手學
8.Chatbot的趨勢與實務應用  (免費)
9.AI人工智慧語意分割的技術與應用-微軟Azure獨家講座 (免費)</t>
    <phoneticPr fontId="1" type="noConversion"/>
  </si>
  <si>
    <t>老師加學生人數</t>
    <phoneticPr fontId="1" type="noConversion"/>
  </si>
  <si>
    <t>課程價格</t>
    <phoneticPr fontId="1" type="noConversion"/>
  </si>
  <si>
    <t>1、NT$7,800                       2、NT$3,900                  3、NT$2,880</t>
    <phoneticPr fontId="1" type="noConversion"/>
  </si>
  <si>
    <t>選擇之要錢課程</t>
    <phoneticPr fontId="1" type="noConversion"/>
  </si>
  <si>
    <t>各課程價格</t>
    <phoneticPr fontId="1" type="noConversion"/>
  </si>
  <si>
    <t>1、NT$8,000                          2、NT$990</t>
    <phoneticPr fontId="1" type="noConversion"/>
  </si>
  <si>
    <t>1.Python人工智慧入門：機器學習到深度學習
2.Python重量級套餐-精通程式設計到深度學習
3.AI三部曲-Python深度學習
4.AI三部曲-Python機器學習
5.AI三部曲-Python從零開始精通程式設計
6.【立即考照】MPP微軟專業認證 - Python資料科學</t>
    <phoneticPr fontId="1" type="noConversion"/>
  </si>
  <si>
    <t>1、NT$6,200                  2、NT$5,700             3、NT$8,800      4、NT$2,499      5、NT$1,314                6、NT$1,000</t>
    <phoneticPr fontId="1" type="noConversion"/>
  </si>
  <si>
    <t xml:space="preserve">1、NT$6,200         2、NT$1,314 </t>
    <phoneticPr fontId="1" type="noConversion"/>
  </si>
  <si>
    <t>最終付費課程</t>
    <phoneticPr fontId="1" type="noConversion"/>
  </si>
  <si>
    <t>107學年第1學期無法取得之課程</t>
    <phoneticPr fontId="1" type="noConversion"/>
  </si>
  <si>
    <t>購課費用</t>
    <phoneticPr fontId="1" type="noConversion"/>
  </si>
  <si>
    <t>購課總價格</t>
    <phoneticPr fontId="1" type="noConversion"/>
  </si>
  <si>
    <t>1.敏捷，談談那些坑和故事 (免費)
2.人資長曾華英親身教你履歷面試技巧 (免費)
3.數位金融發展趨勢(一) (免費)
4.數位金融發展趨勢(二) (免費)
5.數位創新的挑戰與策略 (免費)
6.區塊鏈技術策略布局與發展挑戰 (免費)
7.數位經濟的技術與應用 (免費)
8.轉職三級跳！外商經理教你求職秘技
9.創意思考與提案簡報技巧，此門課較舊，建議老師改較新課程「創意思考與提案簡報技巧」</t>
    <phoneticPr fontId="1" type="noConversion"/>
  </si>
  <si>
    <t>1.有效有趣的管理遊戲                                     2.創意思考與提案簡報技巧，此門課較舊，建議老師改較新課程「創意思考與提案簡報技巧」</t>
    <phoneticPr fontId="1" type="noConversion"/>
  </si>
  <si>
    <t xml:space="preserve">第一張MPP微軟專業認證 - AI人工智慧實作入門 </t>
    <phoneticPr fontId="1" type="noConversion"/>
  </si>
  <si>
    <t>未開成之班級</t>
    <phoneticPr fontId="1" type="noConversion"/>
  </si>
  <si>
    <t>未開成之班級</t>
    <phoneticPr fontId="1" type="noConversion"/>
  </si>
  <si>
    <t>李金鳳                 0939931168</t>
    <phoneticPr fontId="1" type="noConversion"/>
  </si>
  <si>
    <t xml:space="preserve">蔣宜靜                   0975862635 </t>
    <phoneticPr fontId="1" type="noConversion"/>
  </si>
  <si>
    <t>607630109@s07.tku.edu.tw</t>
    <phoneticPr fontId="1" type="noConversion"/>
  </si>
  <si>
    <t xml:space="preserve">606630019@s06.tku.edu.tw      </t>
    <phoneticPr fontId="1" type="noConversion"/>
  </si>
  <si>
    <t xml:space="preserve">陳暐中                              0986256651                      </t>
    <phoneticPr fontId="1" type="noConversion"/>
  </si>
  <si>
    <t>607410049@s07.tku.edu.tw</t>
    <phoneticPr fontId="1" type="noConversion"/>
  </si>
  <si>
    <t>二/07,08,09/E 812</t>
    <phoneticPr fontId="1" type="noConversion"/>
  </si>
  <si>
    <t>五/03,04/E 787</t>
    <phoneticPr fontId="1" type="noConversion"/>
  </si>
  <si>
    <t>許湞德                          0972987230</t>
    <phoneticPr fontId="1" type="noConversion"/>
  </si>
  <si>
    <t>606630118@s06.tku.edu.tw</t>
    <phoneticPr fontId="1" type="noConversion"/>
  </si>
  <si>
    <t>程鈺翔                           0978201687</t>
    <phoneticPr fontId="1" type="noConversion"/>
  </si>
  <si>
    <t>607780045@s07.tku.edu.tw</t>
    <phoneticPr fontId="1" type="noConversion"/>
  </si>
  <si>
    <t>資管碩一Ａ</t>
    <phoneticPr fontId="1" type="noConversion"/>
  </si>
  <si>
    <t>AI三部曲-Python從零開始精通程式設計</t>
    <phoneticPr fontId="1" type="noConversion"/>
  </si>
  <si>
    <t>Python從零開始精通程式設計 -老師及助教</t>
    <phoneticPr fontId="1" type="noConversion"/>
  </si>
  <si>
    <t>Python從零開始精通程式設計-旁聽生</t>
    <phoneticPr fontId="1" type="noConversion"/>
  </si>
  <si>
    <t xml:space="preserve">LinkIt 7697物聯網開發與應用+邁向下世代5G通訊的發展願景+5G 系統架構與關鍵技術發展+5G IoT系統發展趨勢與創新應用產業契機+物聯網通訊技術現況、原理與協定+第一張MPP微軟專業認證 - AI人工智慧實作入門 </t>
    <phoneticPr fontId="1" type="noConversion"/>
  </si>
  <si>
    <t>AI人工智慧實作入門 -老師</t>
    <phoneticPr fontId="1" type="noConversion"/>
  </si>
  <si>
    <t>AI人工智慧實作入門 -付費課程總人數</t>
    <phoneticPr fontId="1" type="noConversion"/>
  </si>
  <si>
    <t>Python從零開始精通程式設計-正式選課付費課程總人數</t>
    <phoneticPr fontId="1" type="noConversion"/>
  </si>
  <si>
    <t>Python從零開始精通程式設計-付費課重疊人數</t>
    <phoneticPr fontId="1" type="noConversion"/>
  </si>
  <si>
    <t>Python從零開始精通程式設計-退選鄭老師的課，但有選魏老師課之人數</t>
    <phoneticPr fontId="1" type="noConversion"/>
  </si>
  <si>
    <t>Python從零開始精通程式設計-全部學生含(退選)及老師總人數</t>
    <phoneticPr fontId="1" type="noConversion"/>
  </si>
  <si>
    <t>AI人工智慧實作入門 -全部學生含(退選)及老師總人數</t>
    <phoneticPr fontId="1" type="noConversion"/>
  </si>
  <si>
    <t>退選鄭老師的課，選魏老師課學生：孫藝華</t>
    <phoneticPr fontId="1" type="noConversion"/>
  </si>
  <si>
    <t>與資管碩一Ａ鄭啟斌課程重疊12人：吳心慈、楊士平、洪彩馨、洪御珉、李宛諠、林建廷、賴思婷、陳韋儒、陳玨儒、蔣宜靜、黃韋中、劉德強</t>
    <phoneticPr fontId="1" type="noConversion"/>
  </si>
  <si>
    <t>教師姓名</t>
  </si>
  <si>
    <t>TibaMe課程名稱</t>
  </si>
  <si>
    <t>正式選課人數</t>
  </si>
  <si>
    <t>資管三Ｃ</t>
  </si>
  <si>
    <t>周清江</t>
  </si>
  <si>
    <t xml:space="preserve">進階程式設計 </t>
  </si>
  <si>
    <t>Java起步走</t>
  </si>
  <si>
    <t>大數據碩一Ａ</t>
  </si>
  <si>
    <t>資管碩專班一Ａ</t>
  </si>
  <si>
    <t>資料庫管理專題</t>
  </si>
  <si>
    <t>NoSQL輕鬆學+資料庫設計原理</t>
  </si>
  <si>
    <t>資管四P</t>
  </si>
  <si>
    <t>鄭啟斌</t>
  </si>
  <si>
    <t>行動APP開發技術實務</t>
  </si>
  <si>
    <t>iOS Swift 即時聊天 App實戰演練</t>
  </si>
  <si>
    <t>人工智慧 (碩士班)</t>
  </si>
  <si>
    <t>資管三B</t>
  </si>
  <si>
    <t>資管三C</t>
  </si>
  <si>
    <t>王正一</t>
  </si>
  <si>
    <t>資工資網碩一</t>
  </si>
  <si>
    <t>資訊網路與多媒體</t>
  </si>
  <si>
    <t>資工一C</t>
  </si>
  <si>
    <t>陳瑞發</t>
  </si>
  <si>
    <t>計算機程式語言</t>
  </si>
  <si>
    <t>資工碩一</t>
  </si>
  <si>
    <t>王英宏</t>
  </si>
  <si>
    <t>行動通訊</t>
  </si>
  <si>
    <t>資工四P</t>
  </si>
  <si>
    <t>資訊科技與產業競爭力</t>
  </si>
  <si>
    <t xml:space="preserve"> 教科系</t>
  </si>
  <si>
    <t>教科三A</t>
  </si>
  <si>
    <t>鍾志鴻</t>
  </si>
  <si>
    <t>人力資源發展概論</t>
  </si>
  <si>
    <t>創意思考與提案簡報技巧</t>
  </si>
  <si>
    <t>教科三B</t>
  </si>
  <si>
    <t>合計</t>
  </si>
  <si>
    <t>Android APP實務應用開發 (Studio)+HTML5與CSS3網站開發好好玩</t>
    <phoneticPr fontId="1" type="noConversion"/>
  </si>
  <si>
    <t>5G 系統架構與關鍵技術發展</t>
    <phoneticPr fontId="1" type="noConversion"/>
  </si>
  <si>
    <t xml:space="preserve"> 數位金融發展趨勢(一)(二)+數位創新的挑戰與策略</t>
    <phoneticPr fontId="1" type="noConversion"/>
  </si>
  <si>
    <t>程式語言：Java</t>
    <phoneticPr fontId="1" type="noConversion"/>
  </si>
  <si>
    <t>Struts 2 技術實作 + 第一次用Python開發Web就上手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</si>
</sst>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NT$&quot;#,##0_);\(&quot;NT$&quot;#,##0\)"/>
    <numFmt numFmtId="177" formatCode="&quot;$&quot;#,##0;[Red]&quot;$&quot;#,##0"/>
  </numFmts>
  <fonts count="2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細明體"/>
      <family val="3"/>
      <charset val="136"/>
    </font>
    <font>
      <b/>
      <sz val="14"/>
      <color theme="1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color rgb="FF000000"/>
      <name val="細明體"/>
      <family val="3"/>
      <charset val="136"/>
    </font>
    <font>
      <sz val="12"/>
      <color rgb="FF000000"/>
      <name val="Times New Roman"/>
      <family val="1"/>
    </font>
    <font>
      <sz val="14"/>
      <color theme="1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u/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b/>
      <sz val="12"/>
      <color rgb="FFFF0000"/>
      <name val="新細明體"/>
      <family val="1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16" fillId="0" borderId="0" xfId="0" applyFont="1" applyFill="1">
      <alignment vertical="center"/>
    </xf>
    <xf numFmtId="0" fontId="16" fillId="0" borderId="0" xfId="0" applyFont="1" applyFill="1" applyAlignment="1">
      <alignment vertical="center" wrapText="1"/>
    </xf>
    <xf numFmtId="0" fontId="18" fillId="0" borderId="0" xfId="0" applyFont="1" applyFill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176" fontId="18" fillId="0" borderId="1" xfId="0" applyNumberFormat="1" applyFont="1" applyFill="1" applyBorder="1" applyAlignment="1">
      <alignment horizontal="right" vertical="center" wrapText="1"/>
    </xf>
    <xf numFmtId="0" fontId="18" fillId="3" borderId="1" xfId="0" applyFont="1" applyFill="1" applyBorder="1" applyAlignment="1">
      <alignment horizontal="left" vertical="center" wrapText="1"/>
    </xf>
    <xf numFmtId="176" fontId="19" fillId="0" borderId="1" xfId="0" applyNumberFormat="1" applyFont="1" applyFill="1" applyBorder="1" applyAlignment="1">
      <alignment horizontal="right" vertical="center" wrapText="1"/>
    </xf>
    <xf numFmtId="0" fontId="18" fillId="6" borderId="1" xfId="0" applyFont="1" applyFill="1" applyBorder="1">
      <alignment vertical="center"/>
    </xf>
    <xf numFmtId="0" fontId="19" fillId="0" borderId="1" xfId="0" applyFont="1" applyFill="1" applyBorder="1" applyAlignment="1">
      <alignment horizontal="right" vertical="center" wrapText="1"/>
    </xf>
    <xf numFmtId="0" fontId="18" fillId="0" borderId="1" xfId="0" applyFont="1" applyFill="1" applyBorder="1" applyAlignment="1">
      <alignment horizontal="right" vertical="center" wrapText="1"/>
    </xf>
    <xf numFmtId="0" fontId="18" fillId="0" borderId="0" xfId="0" applyFont="1" applyFill="1" applyAlignment="1">
      <alignment vertical="center" wrapText="1"/>
    </xf>
    <xf numFmtId="0" fontId="0" fillId="5" borderId="1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8" fillId="0" borderId="1" xfId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177" fontId="20" fillId="5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FF99FF"/>
      <color rgb="FFFF66FF"/>
      <color rgb="FFEFC5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bcheng@mail.tku.edu.tw" TargetMode="External"/><Relationship Id="rId13" Type="http://schemas.openxmlformats.org/officeDocument/2006/relationships/hyperlink" Target="mailto:inhon@mail.tku.edu.tw" TargetMode="External"/><Relationship Id="rId18" Type="http://schemas.openxmlformats.org/officeDocument/2006/relationships/hyperlink" Target="mailto:149604@mail.tku.edu.tw" TargetMode="External"/><Relationship Id="rId3" Type="http://schemas.openxmlformats.org/officeDocument/2006/relationships/hyperlink" Target="mailto:sekewei@mail.tku.edu.tw" TargetMode="External"/><Relationship Id="rId21" Type="http://schemas.openxmlformats.org/officeDocument/2006/relationships/hyperlink" Target="mailto:606630019@s06.tku.edu.tw" TargetMode="External"/><Relationship Id="rId7" Type="http://schemas.openxmlformats.org/officeDocument/2006/relationships/hyperlink" Target="mailto:cbcheng@mail.tku.edu.tw" TargetMode="External"/><Relationship Id="rId12" Type="http://schemas.openxmlformats.org/officeDocument/2006/relationships/hyperlink" Target="mailto:sunboy1120@gmail.com" TargetMode="External"/><Relationship Id="rId17" Type="http://schemas.openxmlformats.org/officeDocument/2006/relationships/hyperlink" Target="mailto:096048@mail.tku.edu.tw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sekewei@mail.tku.edu.tw" TargetMode="External"/><Relationship Id="rId16" Type="http://schemas.openxmlformats.org/officeDocument/2006/relationships/hyperlink" Target="mailto:sekewei@mail.tku.edu.tw" TargetMode="External"/><Relationship Id="rId20" Type="http://schemas.openxmlformats.org/officeDocument/2006/relationships/hyperlink" Target="mailto:607630109@s07.tku.edu.tw" TargetMode="External"/><Relationship Id="rId1" Type="http://schemas.openxmlformats.org/officeDocument/2006/relationships/hyperlink" Target="mailto:rsshaw@mail.tku.edu.tw" TargetMode="External"/><Relationship Id="rId6" Type="http://schemas.openxmlformats.org/officeDocument/2006/relationships/hyperlink" Target="mailto:alpha@mail.tku.edu.tw" TargetMode="External"/><Relationship Id="rId11" Type="http://schemas.openxmlformats.org/officeDocument/2006/relationships/hyperlink" Target="mailto:sunboy1120@gmail.com" TargetMode="External"/><Relationship Id="rId24" Type="http://schemas.openxmlformats.org/officeDocument/2006/relationships/hyperlink" Target="mailto:607780045@s07.tku.edu.tw" TargetMode="External"/><Relationship Id="rId5" Type="http://schemas.openxmlformats.org/officeDocument/2006/relationships/hyperlink" Target="mailto:rsshaw@mail.tku.edu.tw" TargetMode="External"/><Relationship Id="rId15" Type="http://schemas.openxmlformats.org/officeDocument/2006/relationships/hyperlink" Target="mailto:sekewei@mail.tku.edu.tw" TargetMode="External"/><Relationship Id="rId23" Type="http://schemas.openxmlformats.org/officeDocument/2006/relationships/hyperlink" Target="mailto:606630118@s06.tku.edu.tw" TargetMode="External"/><Relationship Id="rId10" Type="http://schemas.openxmlformats.org/officeDocument/2006/relationships/hyperlink" Target="mailto:404731241@s04.tku.edu.tw" TargetMode="External"/><Relationship Id="rId19" Type="http://schemas.openxmlformats.org/officeDocument/2006/relationships/hyperlink" Target="mailto:rsshaw@mail.tku.edu.tw" TargetMode="External"/><Relationship Id="rId4" Type="http://schemas.openxmlformats.org/officeDocument/2006/relationships/hyperlink" Target="mailto:606630126@s06.tku.edu.tw" TargetMode="External"/><Relationship Id="rId9" Type="http://schemas.openxmlformats.org/officeDocument/2006/relationships/hyperlink" Target="mailto:404731241@s04.tku.edu.tw" TargetMode="External"/><Relationship Id="rId14" Type="http://schemas.openxmlformats.org/officeDocument/2006/relationships/hyperlink" Target="mailto:inhon@mail.tku.edu.tw" TargetMode="External"/><Relationship Id="rId22" Type="http://schemas.openxmlformats.org/officeDocument/2006/relationships/hyperlink" Target="mailto:607410049@s07.tku.edu.tw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2"/>
  <sheetViews>
    <sheetView workbookViewId="0">
      <pane xSplit="4" topLeftCell="G1" activePane="topRight" state="frozen"/>
      <selection activeCell="A3" sqref="A3"/>
      <selection pane="topRight" activeCell="C12" sqref="C12"/>
    </sheetView>
  </sheetViews>
  <sheetFormatPr defaultColWidth="9" defaultRowHeight="16.2" x14ac:dyDescent="0.3"/>
  <cols>
    <col min="1" max="1" width="9" style="2"/>
    <col min="2" max="2" width="22" style="2" customWidth="1"/>
    <col min="3" max="3" width="12.21875" style="14" customWidth="1"/>
    <col min="4" max="4" width="9" style="2"/>
    <col min="5" max="5" width="22.109375" style="2" customWidth="1"/>
    <col min="6" max="6" width="30.6640625" style="15" customWidth="1"/>
    <col min="7" max="7" width="13.77734375" style="2" customWidth="1"/>
    <col min="8" max="8" width="22.88671875" style="16" bestFit="1" customWidth="1"/>
    <col min="9" max="9" width="19.88671875" style="2" customWidth="1"/>
    <col min="10" max="10" width="25.21875" style="16" bestFit="1" customWidth="1"/>
    <col min="11" max="11" width="34.77734375" style="15" customWidth="1"/>
    <col min="12" max="16384" width="9" style="2"/>
  </cols>
  <sheetData>
    <row r="2" spans="1:11" x14ac:dyDescent="0.3">
      <c r="A2" s="81" t="s">
        <v>90</v>
      </c>
      <c r="B2" s="82"/>
      <c r="C2" s="82"/>
      <c r="D2" s="82"/>
      <c r="E2" s="82"/>
      <c r="F2" s="82"/>
      <c r="G2" s="82"/>
      <c r="H2" s="82"/>
      <c r="I2" s="82"/>
      <c r="J2" s="82"/>
    </row>
    <row r="3" spans="1:11" ht="32.4" x14ac:dyDescent="0.3">
      <c r="A3" s="26" t="s">
        <v>0</v>
      </c>
      <c r="B3" s="26" t="s">
        <v>1</v>
      </c>
      <c r="C3" s="27" t="s">
        <v>37</v>
      </c>
      <c r="D3" s="26" t="s">
        <v>4</v>
      </c>
      <c r="E3" s="26" t="s">
        <v>39</v>
      </c>
      <c r="F3" s="28" t="s">
        <v>3</v>
      </c>
      <c r="G3" s="28" t="s">
        <v>5</v>
      </c>
      <c r="H3" s="28" t="s">
        <v>17</v>
      </c>
      <c r="I3" s="26" t="s">
        <v>28</v>
      </c>
      <c r="J3" s="26" t="s">
        <v>18</v>
      </c>
      <c r="K3" s="29" t="s">
        <v>29</v>
      </c>
    </row>
    <row r="4" spans="1:11" ht="33" customHeight="1" x14ac:dyDescent="0.3">
      <c r="A4" s="33" t="s">
        <v>22</v>
      </c>
      <c r="B4" s="34" t="s">
        <v>36</v>
      </c>
      <c r="C4" s="35" t="s">
        <v>38</v>
      </c>
      <c r="D4" s="34" t="s">
        <v>79</v>
      </c>
      <c r="E4" s="33" t="s">
        <v>34</v>
      </c>
      <c r="F4" s="36" t="s">
        <v>60</v>
      </c>
      <c r="G4" s="37">
        <v>3513</v>
      </c>
      <c r="H4" s="38" t="s">
        <v>27</v>
      </c>
      <c r="I4" s="39"/>
      <c r="J4" s="38"/>
      <c r="K4" s="40" t="s">
        <v>35</v>
      </c>
    </row>
    <row r="5" spans="1:11" ht="32.4" x14ac:dyDescent="0.3">
      <c r="A5" s="3" t="s">
        <v>22</v>
      </c>
      <c r="B5" s="4" t="s">
        <v>63</v>
      </c>
      <c r="C5" s="5" t="s">
        <v>54</v>
      </c>
      <c r="D5" s="4" t="s">
        <v>45</v>
      </c>
      <c r="E5" s="3" t="s">
        <v>46</v>
      </c>
      <c r="F5" s="12" t="s">
        <v>47</v>
      </c>
      <c r="G5" s="7">
        <v>3505</v>
      </c>
      <c r="H5" s="1" t="s">
        <v>44</v>
      </c>
      <c r="I5" s="8" t="s">
        <v>48</v>
      </c>
      <c r="J5" s="32" t="s">
        <v>55</v>
      </c>
      <c r="K5" s="17" t="s">
        <v>58</v>
      </c>
    </row>
    <row r="6" spans="1:11" x14ac:dyDescent="0.3">
      <c r="A6" s="3" t="s">
        <v>22</v>
      </c>
      <c r="B6" s="4" t="s">
        <v>50</v>
      </c>
      <c r="C6" s="5" t="s">
        <v>53</v>
      </c>
      <c r="D6" s="4" t="s">
        <v>45</v>
      </c>
      <c r="E6" s="3" t="s">
        <v>49</v>
      </c>
      <c r="F6" s="12" t="s">
        <v>47</v>
      </c>
      <c r="G6" s="7">
        <v>3505</v>
      </c>
      <c r="H6" s="1" t="s">
        <v>44</v>
      </c>
      <c r="I6" s="8"/>
      <c r="J6" s="1"/>
      <c r="K6" s="17" t="s">
        <v>56</v>
      </c>
    </row>
    <row r="7" spans="1:11" x14ac:dyDescent="0.3">
      <c r="A7" s="3" t="s">
        <v>22</v>
      </c>
      <c r="B7" s="4" t="s">
        <v>64</v>
      </c>
      <c r="C7" s="5" t="s">
        <v>52</v>
      </c>
      <c r="D7" s="4" t="s">
        <v>45</v>
      </c>
      <c r="E7" s="3" t="s">
        <v>51</v>
      </c>
      <c r="F7" s="12" t="s">
        <v>65</v>
      </c>
      <c r="G7" s="7">
        <v>3505</v>
      </c>
      <c r="H7" s="1" t="s">
        <v>44</v>
      </c>
      <c r="I7" s="8"/>
      <c r="J7" s="1"/>
      <c r="K7" s="17" t="s">
        <v>57</v>
      </c>
    </row>
    <row r="8" spans="1:11" ht="32.4" x14ac:dyDescent="0.3">
      <c r="A8" s="3" t="s">
        <v>22</v>
      </c>
      <c r="B8" s="4" t="s">
        <v>70</v>
      </c>
      <c r="C8" s="5" t="s">
        <v>69</v>
      </c>
      <c r="D8" s="4" t="s">
        <v>99</v>
      </c>
      <c r="E8" s="3" t="s">
        <v>67</v>
      </c>
      <c r="F8" s="12" t="s">
        <v>89</v>
      </c>
      <c r="G8" s="7">
        <v>3332</v>
      </c>
      <c r="H8" s="1" t="s">
        <v>77</v>
      </c>
      <c r="I8" s="8"/>
      <c r="J8" s="1"/>
      <c r="K8" s="17" t="s">
        <v>101</v>
      </c>
    </row>
    <row r="9" spans="1:11" ht="32.4" x14ac:dyDescent="0.3">
      <c r="A9" s="3" t="s">
        <v>22</v>
      </c>
      <c r="B9" s="4" t="s">
        <v>72</v>
      </c>
      <c r="C9" s="5" t="s">
        <v>71</v>
      </c>
      <c r="D9" s="4" t="s">
        <v>171</v>
      </c>
      <c r="E9" s="3" t="s">
        <v>131</v>
      </c>
      <c r="F9" s="6" t="s">
        <v>172</v>
      </c>
      <c r="G9" s="7">
        <v>3332</v>
      </c>
      <c r="H9" s="1" t="s">
        <v>78</v>
      </c>
      <c r="I9" s="8"/>
      <c r="J9" s="1"/>
      <c r="K9" s="17" t="s">
        <v>100</v>
      </c>
    </row>
    <row r="10" spans="1:11" ht="48.6" x14ac:dyDescent="0.3">
      <c r="A10" s="3" t="s">
        <v>23</v>
      </c>
      <c r="B10" s="9" t="s">
        <v>147</v>
      </c>
      <c r="C10" s="5" t="s">
        <v>75</v>
      </c>
      <c r="D10" s="3" t="s">
        <v>31</v>
      </c>
      <c r="E10" s="3" t="s">
        <v>73</v>
      </c>
      <c r="F10" s="3" t="s">
        <v>80</v>
      </c>
      <c r="G10" s="7">
        <v>2996</v>
      </c>
      <c r="H10" s="1" t="s">
        <v>25</v>
      </c>
      <c r="I10" s="8" t="s">
        <v>225</v>
      </c>
      <c r="J10" s="65" t="s">
        <v>226</v>
      </c>
      <c r="K10" s="17" t="s">
        <v>105</v>
      </c>
    </row>
    <row r="11" spans="1:11" ht="48.6" x14ac:dyDescent="0.3">
      <c r="A11" s="3" t="s">
        <v>23</v>
      </c>
      <c r="B11" s="9" t="s">
        <v>143</v>
      </c>
      <c r="C11" s="5" t="s">
        <v>74</v>
      </c>
      <c r="D11" s="3" t="s">
        <v>24</v>
      </c>
      <c r="E11" s="3" t="s">
        <v>73</v>
      </c>
      <c r="F11" s="3" t="s">
        <v>80</v>
      </c>
      <c r="G11" s="7">
        <v>2996</v>
      </c>
      <c r="H11" s="1" t="s">
        <v>26</v>
      </c>
      <c r="I11" s="8"/>
      <c r="J11" s="10"/>
      <c r="K11" s="17" t="s">
        <v>106</v>
      </c>
    </row>
    <row r="12" spans="1:11" x14ac:dyDescent="0.3">
      <c r="A12" s="3" t="s">
        <v>23</v>
      </c>
      <c r="B12" s="9" t="s">
        <v>170</v>
      </c>
      <c r="C12" s="5"/>
      <c r="D12" s="3" t="s">
        <v>24</v>
      </c>
      <c r="E12" s="3"/>
      <c r="F12" s="3" t="s">
        <v>168</v>
      </c>
      <c r="G12" s="7">
        <v>2996</v>
      </c>
      <c r="H12" s="1" t="s">
        <v>25</v>
      </c>
      <c r="I12" s="8"/>
      <c r="J12" s="10"/>
      <c r="K12" s="17" t="s">
        <v>178</v>
      </c>
    </row>
    <row r="13" spans="1:11" ht="48.6" x14ac:dyDescent="0.3">
      <c r="A13" s="3" t="s">
        <v>23</v>
      </c>
      <c r="B13" s="9" t="s">
        <v>144</v>
      </c>
      <c r="C13" s="5" t="s">
        <v>135</v>
      </c>
      <c r="D13" s="3" t="s">
        <v>136</v>
      </c>
      <c r="E13" s="3" t="s">
        <v>137</v>
      </c>
      <c r="F13" s="3" t="s">
        <v>80</v>
      </c>
      <c r="G13" s="7"/>
      <c r="H13" s="1" t="s">
        <v>141</v>
      </c>
      <c r="I13" s="8" t="s">
        <v>217</v>
      </c>
      <c r="J13" s="65" t="s">
        <v>220</v>
      </c>
      <c r="K13" s="17" t="s">
        <v>140</v>
      </c>
    </row>
    <row r="14" spans="1:11" ht="81" x14ac:dyDescent="0.3">
      <c r="A14" s="3" t="s">
        <v>22</v>
      </c>
      <c r="B14" s="9" t="s">
        <v>142</v>
      </c>
      <c r="C14" s="5" t="s">
        <v>128</v>
      </c>
      <c r="D14" s="4" t="s">
        <v>133</v>
      </c>
      <c r="E14" s="3" t="s">
        <v>153</v>
      </c>
      <c r="F14" s="13" t="s">
        <v>155</v>
      </c>
      <c r="G14" s="7">
        <v>3513</v>
      </c>
      <c r="H14" s="1" t="s">
        <v>27</v>
      </c>
      <c r="I14" s="8" t="s">
        <v>218</v>
      </c>
      <c r="J14" s="65" t="s">
        <v>219</v>
      </c>
      <c r="K14" s="17" t="s">
        <v>129</v>
      </c>
    </row>
    <row r="15" spans="1:11" ht="32.4" x14ac:dyDescent="0.3">
      <c r="A15" s="3" t="s">
        <v>22</v>
      </c>
      <c r="B15" s="9" t="s">
        <v>157</v>
      </c>
      <c r="C15" s="5" t="s">
        <v>126</v>
      </c>
      <c r="D15" s="4" t="s">
        <v>30</v>
      </c>
      <c r="E15" s="3" t="s">
        <v>154</v>
      </c>
      <c r="F15" s="13" t="s">
        <v>156</v>
      </c>
      <c r="G15" s="7">
        <v>3513</v>
      </c>
      <c r="H15" s="1" t="s">
        <v>27</v>
      </c>
      <c r="I15" s="8" t="s">
        <v>149</v>
      </c>
      <c r="J15" s="21" t="s">
        <v>150</v>
      </c>
      <c r="K15" s="17" t="s">
        <v>127</v>
      </c>
    </row>
    <row r="16" spans="1:11" ht="81" x14ac:dyDescent="0.3">
      <c r="A16" s="3" t="s">
        <v>22</v>
      </c>
      <c r="B16" s="4" t="s">
        <v>118</v>
      </c>
      <c r="C16" s="5" t="s">
        <v>125</v>
      </c>
      <c r="D16" s="4" t="s">
        <v>30</v>
      </c>
      <c r="E16" s="3" t="s">
        <v>122</v>
      </c>
      <c r="F16" s="6" t="s">
        <v>161</v>
      </c>
      <c r="G16" s="7">
        <v>3513</v>
      </c>
      <c r="H16" s="1" t="s">
        <v>27</v>
      </c>
      <c r="I16" s="8"/>
      <c r="J16" s="1"/>
      <c r="K16" s="17" t="s">
        <v>130</v>
      </c>
    </row>
    <row r="17" spans="1:11" ht="33" customHeight="1" x14ac:dyDescent="0.3">
      <c r="A17" s="3" t="s">
        <v>91</v>
      </c>
      <c r="B17" s="4" t="s">
        <v>98</v>
      </c>
      <c r="C17" s="5" t="s">
        <v>97</v>
      </c>
      <c r="D17" s="4" t="s">
        <v>92</v>
      </c>
      <c r="E17" s="3" t="s">
        <v>96</v>
      </c>
      <c r="F17" s="6" t="s">
        <v>162</v>
      </c>
      <c r="G17" s="7">
        <v>3303</v>
      </c>
      <c r="H17" s="1" t="s">
        <v>93</v>
      </c>
      <c r="I17" s="8"/>
      <c r="J17" s="1"/>
      <c r="K17" s="17" t="s">
        <v>102</v>
      </c>
    </row>
    <row r="18" spans="1:11" ht="33" customHeight="1" x14ac:dyDescent="0.3">
      <c r="A18" s="3" t="s">
        <v>19</v>
      </c>
      <c r="B18" s="9" t="s">
        <v>62</v>
      </c>
      <c r="C18" s="5" t="s">
        <v>61</v>
      </c>
      <c r="D18" s="3" t="s">
        <v>20</v>
      </c>
      <c r="E18" s="4" t="s">
        <v>59</v>
      </c>
      <c r="F18" s="3" t="s">
        <v>60</v>
      </c>
      <c r="G18" s="7">
        <v>3308</v>
      </c>
      <c r="H18" s="1" t="s">
        <v>21</v>
      </c>
      <c r="I18" s="13" t="s">
        <v>221</v>
      </c>
      <c r="J18" s="65" t="s">
        <v>222</v>
      </c>
      <c r="K18" s="17" t="s">
        <v>107</v>
      </c>
    </row>
    <row r="19" spans="1:11" ht="123.75" customHeight="1" x14ac:dyDescent="0.3">
      <c r="A19" s="3" t="s">
        <v>19</v>
      </c>
      <c r="B19" s="9" t="s">
        <v>160</v>
      </c>
      <c r="C19" s="5" t="s">
        <v>110</v>
      </c>
      <c r="D19" s="4" t="s">
        <v>134</v>
      </c>
      <c r="E19" s="4" t="s">
        <v>109</v>
      </c>
      <c r="F19" s="13" t="s">
        <v>116</v>
      </c>
      <c r="G19" s="7">
        <v>2489</v>
      </c>
      <c r="H19" s="1" t="s">
        <v>115</v>
      </c>
      <c r="I19" s="13"/>
      <c r="J19" s="10"/>
      <c r="K19" s="17" t="s">
        <v>223</v>
      </c>
    </row>
    <row r="20" spans="1:11" ht="127.5" customHeight="1" x14ac:dyDescent="0.3">
      <c r="A20" s="3" t="s">
        <v>19</v>
      </c>
      <c r="B20" s="9" t="s">
        <v>114</v>
      </c>
      <c r="C20" s="5" t="s">
        <v>113</v>
      </c>
      <c r="D20" s="4" t="s">
        <v>108</v>
      </c>
      <c r="E20" s="4" t="s">
        <v>158</v>
      </c>
      <c r="F20" s="13" t="s">
        <v>159</v>
      </c>
      <c r="G20" s="7">
        <v>2489</v>
      </c>
      <c r="H20" s="1" t="s">
        <v>115</v>
      </c>
      <c r="I20" s="13" t="s">
        <v>227</v>
      </c>
      <c r="J20" s="65" t="s">
        <v>228</v>
      </c>
      <c r="K20" s="17" t="s">
        <v>224</v>
      </c>
    </row>
    <row r="21" spans="1:11" ht="33" customHeight="1" x14ac:dyDescent="0.3">
      <c r="A21" s="3" t="s">
        <v>88</v>
      </c>
      <c r="B21" s="9" t="s">
        <v>148</v>
      </c>
      <c r="C21" s="5" t="s">
        <v>81</v>
      </c>
      <c r="D21" s="3" t="s">
        <v>84</v>
      </c>
      <c r="E21" s="4" t="s">
        <v>82</v>
      </c>
      <c r="F21" s="13" t="s">
        <v>152</v>
      </c>
      <c r="G21" s="7">
        <v>3634</v>
      </c>
      <c r="H21" s="10" t="s">
        <v>94</v>
      </c>
      <c r="I21" s="13" t="s">
        <v>86</v>
      </c>
      <c r="J21" s="21" t="s">
        <v>87</v>
      </c>
      <c r="K21" s="17" t="s">
        <v>103</v>
      </c>
    </row>
    <row r="22" spans="1:11" ht="33" customHeight="1" x14ac:dyDescent="0.3">
      <c r="A22" s="3" t="s">
        <v>88</v>
      </c>
      <c r="B22" s="9" t="s">
        <v>146</v>
      </c>
      <c r="C22" s="5" t="s">
        <v>83</v>
      </c>
      <c r="D22" s="3" t="s">
        <v>85</v>
      </c>
      <c r="E22" s="4" t="s">
        <v>82</v>
      </c>
      <c r="F22" s="13" t="s">
        <v>152</v>
      </c>
      <c r="G22" s="7">
        <v>3634</v>
      </c>
      <c r="H22" s="10" t="s">
        <v>95</v>
      </c>
      <c r="I22" s="13" t="s">
        <v>86</v>
      </c>
      <c r="J22" s="21" t="s">
        <v>87</v>
      </c>
      <c r="K22" s="17" t="s">
        <v>104</v>
      </c>
    </row>
  </sheetData>
  <mergeCells count="1">
    <mergeCell ref="A2:J2"/>
  </mergeCells>
  <phoneticPr fontId="1" type="noConversion"/>
  <hyperlinks>
    <hyperlink ref="H11" r:id="rId1"/>
    <hyperlink ref="H16" r:id="rId2"/>
    <hyperlink ref="H4" r:id="rId3"/>
    <hyperlink ref="J5" r:id="rId4"/>
    <hyperlink ref="H10" r:id="rId5"/>
    <hyperlink ref="H18" r:id="rId6"/>
    <hyperlink ref="H8" r:id="rId7"/>
    <hyperlink ref="H9" r:id="rId8"/>
    <hyperlink ref="J21" r:id="rId9" display="404731241@s04.tku.edu.tw"/>
    <hyperlink ref="J22" r:id="rId10" display="404731241@s04.tku.edu.tw"/>
    <hyperlink ref="H21" r:id="rId11" display="sunboy1120@gmail.com"/>
    <hyperlink ref="H22" r:id="rId12" display="sunboy1120@gmail.com"/>
    <hyperlink ref="H19" r:id="rId13"/>
    <hyperlink ref="H20" r:id="rId14"/>
    <hyperlink ref="H15" r:id="rId15"/>
    <hyperlink ref="H14" r:id="rId16"/>
    <hyperlink ref="H13" r:id="rId17"/>
    <hyperlink ref="J15" r:id="rId18"/>
    <hyperlink ref="H12" r:id="rId19"/>
    <hyperlink ref="J14" r:id="rId20"/>
    <hyperlink ref="J13" r:id="rId21"/>
    <hyperlink ref="J18" r:id="rId22"/>
    <hyperlink ref="J10" r:id="rId23"/>
    <hyperlink ref="J20" r:id="rId24"/>
  </hyperlinks>
  <pageMargins left="0.7" right="0.7" top="0.75" bottom="0.75" header="0.3" footer="0.3"/>
  <pageSetup paperSize="9" scale="56" orientation="landscape" horizontalDpi="4294967295" verticalDpi="4294967295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8"/>
  <sheetViews>
    <sheetView zoomScale="69" zoomScaleNormal="69" workbookViewId="0">
      <pane xSplit="5" ySplit="3" topLeftCell="O17" activePane="bottomRight" state="frozen"/>
      <selection pane="topRight" activeCell="F1" sqref="F1"/>
      <selection pane="bottomLeft" activeCell="A4" sqref="A4"/>
      <selection pane="bottomRight" activeCell="A3" sqref="A3:U28"/>
    </sheetView>
  </sheetViews>
  <sheetFormatPr defaultColWidth="9" defaultRowHeight="16.2" x14ac:dyDescent="0.3"/>
  <cols>
    <col min="1" max="1" width="9" style="19"/>
    <col min="2" max="2" width="13.88671875" style="19" bestFit="1" customWidth="1"/>
    <col min="3" max="3" width="9" style="19"/>
    <col min="4" max="4" width="22.77734375" style="19" bestFit="1" customWidth="1"/>
    <col min="5" max="5" width="40.21875" style="19" customWidth="1"/>
    <col min="6" max="9" width="9.44140625" style="19" bestFit="1" customWidth="1"/>
    <col min="10" max="10" width="13.88671875" style="19" bestFit="1" customWidth="1"/>
    <col min="11" max="11" width="16.109375" style="19" bestFit="1" customWidth="1"/>
    <col min="12" max="20" width="16.109375" style="19" customWidth="1"/>
    <col min="21" max="21" width="24.88671875" style="22" customWidth="1"/>
    <col min="22" max="16384" width="9" style="19"/>
  </cols>
  <sheetData>
    <row r="2" spans="1:21" ht="19.8" x14ac:dyDescent="0.3">
      <c r="A2" s="83" t="s">
        <v>33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66"/>
      <c r="M2" s="66"/>
      <c r="N2" s="66"/>
      <c r="O2" s="66"/>
      <c r="P2" s="66"/>
      <c r="Q2" s="66"/>
      <c r="R2" s="66"/>
      <c r="S2" s="66"/>
      <c r="T2" s="66"/>
    </row>
    <row r="3" spans="1:21" ht="97.2" x14ac:dyDescent="0.3">
      <c r="A3" s="30" t="s">
        <v>0</v>
      </c>
      <c r="B3" s="30" t="s">
        <v>1</v>
      </c>
      <c r="C3" s="30" t="s">
        <v>8</v>
      </c>
      <c r="D3" s="30" t="s">
        <v>2</v>
      </c>
      <c r="E3" s="30" t="s">
        <v>3</v>
      </c>
      <c r="F3" s="30" t="s">
        <v>10</v>
      </c>
      <c r="G3" s="30" t="s">
        <v>11</v>
      </c>
      <c r="H3" s="30" t="s">
        <v>12</v>
      </c>
      <c r="I3" s="30" t="s">
        <v>32</v>
      </c>
      <c r="J3" s="30" t="s">
        <v>16</v>
      </c>
      <c r="K3" s="30" t="s">
        <v>9</v>
      </c>
      <c r="L3" s="67" t="s">
        <v>237</v>
      </c>
      <c r="M3" s="67" t="s">
        <v>232</v>
      </c>
      <c r="N3" s="67" t="s">
        <v>231</v>
      </c>
      <c r="O3" s="72" t="s">
        <v>236</v>
      </c>
      <c r="P3" s="67" t="s">
        <v>238</v>
      </c>
      <c r="Q3" s="74" t="s">
        <v>239</v>
      </c>
      <c r="R3" s="69" t="s">
        <v>234</v>
      </c>
      <c r="S3" s="72" t="s">
        <v>235</v>
      </c>
      <c r="T3" s="74" t="s">
        <v>240</v>
      </c>
      <c r="U3" s="31" t="s">
        <v>6</v>
      </c>
    </row>
    <row r="4" spans="1:21" ht="33" customHeight="1" x14ac:dyDescent="0.3">
      <c r="A4" s="33" t="s">
        <v>23</v>
      </c>
      <c r="B4" s="37" t="s">
        <v>40</v>
      </c>
      <c r="C4" s="37" t="s">
        <v>41</v>
      </c>
      <c r="D4" s="33" t="s">
        <v>42</v>
      </c>
      <c r="E4" s="37" t="s">
        <v>43</v>
      </c>
      <c r="F4" s="37">
        <v>73</v>
      </c>
      <c r="G4" s="37"/>
      <c r="H4" s="37"/>
      <c r="I4" s="37"/>
      <c r="J4" s="37">
        <f>SUM(F4-G4+H4+I4)</f>
        <v>73</v>
      </c>
      <c r="K4" s="41">
        <v>40</v>
      </c>
      <c r="L4" s="68"/>
      <c r="M4" s="68"/>
      <c r="N4" s="68"/>
      <c r="O4" s="73"/>
      <c r="P4" s="68"/>
      <c r="Q4" s="75"/>
      <c r="R4" s="70"/>
      <c r="S4" s="73"/>
      <c r="T4" s="75"/>
      <c r="U4" s="39" t="s">
        <v>132</v>
      </c>
    </row>
    <row r="5" spans="1:21" ht="33" customHeight="1" x14ac:dyDescent="0.3">
      <c r="A5" s="3" t="s">
        <v>22</v>
      </c>
      <c r="B5" s="4" t="s">
        <v>63</v>
      </c>
      <c r="C5" s="4" t="s">
        <v>45</v>
      </c>
      <c r="D5" s="3" t="s">
        <v>46</v>
      </c>
      <c r="E5" s="12" t="s">
        <v>47</v>
      </c>
      <c r="F5" s="7">
        <v>63</v>
      </c>
      <c r="G5" s="7">
        <v>2</v>
      </c>
      <c r="H5" s="7">
        <v>13</v>
      </c>
      <c r="I5" s="7"/>
      <c r="J5" s="7">
        <f>SUM(F5-G5+H5+I5)</f>
        <v>74</v>
      </c>
      <c r="K5" s="18"/>
      <c r="L5" s="68"/>
      <c r="M5" s="68"/>
      <c r="N5" s="68"/>
      <c r="O5" s="73"/>
      <c r="P5" s="68"/>
      <c r="Q5" s="75"/>
      <c r="R5" s="70"/>
      <c r="S5" s="73"/>
      <c r="T5" s="75"/>
      <c r="U5" s="8"/>
    </row>
    <row r="6" spans="1:21" ht="33" customHeight="1" x14ac:dyDescent="0.3">
      <c r="A6" s="3" t="s">
        <v>22</v>
      </c>
      <c r="B6" s="4" t="s">
        <v>50</v>
      </c>
      <c r="C6" s="4" t="s">
        <v>45</v>
      </c>
      <c r="D6" s="3" t="s">
        <v>49</v>
      </c>
      <c r="E6" s="12" t="s">
        <v>47</v>
      </c>
      <c r="F6" s="7">
        <v>9</v>
      </c>
      <c r="G6" s="7">
        <v>5</v>
      </c>
      <c r="H6" s="7"/>
      <c r="I6" s="7"/>
      <c r="J6" s="7">
        <f>SUM(F6-G6+H6+I6)</f>
        <v>4</v>
      </c>
      <c r="K6" s="18"/>
      <c r="L6" s="68"/>
      <c r="M6" s="68"/>
      <c r="N6" s="68"/>
      <c r="O6" s="73"/>
      <c r="P6" s="68"/>
      <c r="Q6" s="75"/>
      <c r="R6" s="70"/>
      <c r="S6" s="73"/>
      <c r="T6" s="75"/>
      <c r="U6" s="23"/>
    </row>
    <row r="7" spans="1:21" ht="33" customHeight="1" x14ac:dyDescent="0.3">
      <c r="A7" s="3" t="s">
        <v>22</v>
      </c>
      <c r="B7" s="4" t="s">
        <v>64</v>
      </c>
      <c r="C7" s="4" t="s">
        <v>45</v>
      </c>
      <c r="D7" s="3" t="s">
        <v>51</v>
      </c>
      <c r="E7" s="12" t="s">
        <v>65</v>
      </c>
      <c r="F7" s="7">
        <v>2</v>
      </c>
      <c r="G7" s="7">
        <v>1</v>
      </c>
      <c r="H7" s="7">
        <v>4</v>
      </c>
      <c r="I7" s="7"/>
      <c r="J7" s="7">
        <f>SUM(F7-G7+H7+I7)</f>
        <v>5</v>
      </c>
      <c r="K7" s="18"/>
      <c r="L7" s="68"/>
      <c r="M7" s="68"/>
      <c r="N7" s="68"/>
      <c r="O7" s="73"/>
      <c r="P7" s="68"/>
      <c r="Q7" s="75"/>
      <c r="R7" s="70"/>
      <c r="S7" s="73"/>
      <c r="T7" s="75"/>
      <c r="U7" s="8"/>
    </row>
    <row r="8" spans="1:21" ht="33" customHeight="1" x14ac:dyDescent="0.3">
      <c r="A8" s="3" t="s">
        <v>22</v>
      </c>
      <c r="B8" s="4" t="s">
        <v>70</v>
      </c>
      <c r="C8" s="4" t="s">
        <v>66</v>
      </c>
      <c r="D8" s="3" t="s">
        <v>67</v>
      </c>
      <c r="E8" s="12" t="s">
        <v>89</v>
      </c>
      <c r="F8" s="7">
        <v>50</v>
      </c>
      <c r="G8" s="7">
        <v>7</v>
      </c>
      <c r="H8" s="7">
        <v>7</v>
      </c>
      <c r="I8" s="7"/>
      <c r="J8" s="7">
        <f>SUM(F8-G8+H8+I8)</f>
        <v>50</v>
      </c>
      <c r="K8" s="18"/>
      <c r="L8" s="68"/>
      <c r="M8" s="68"/>
      <c r="N8" s="68"/>
      <c r="O8" s="73"/>
      <c r="P8" s="68"/>
      <c r="Q8" s="75"/>
      <c r="R8" s="70"/>
      <c r="S8" s="73"/>
      <c r="T8" s="75"/>
      <c r="U8" s="8"/>
    </row>
    <row r="9" spans="1:21" s="2" customFormat="1" ht="33" customHeight="1" x14ac:dyDescent="0.3">
      <c r="A9" s="76" t="s">
        <v>22</v>
      </c>
      <c r="B9" s="77" t="s">
        <v>229</v>
      </c>
      <c r="C9" s="77" t="s">
        <v>99</v>
      </c>
      <c r="D9" s="76" t="s">
        <v>68</v>
      </c>
      <c r="E9" s="78" t="s">
        <v>230</v>
      </c>
      <c r="F9" s="7">
        <v>29</v>
      </c>
      <c r="G9" s="71">
        <v>6</v>
      </c>
      <c r="H9" s="7">
        <v>6</v>
      </c>
      <c r="I9" s="7"/>
      <c r="J9" s="7">
        <f>SUM(F9-G9+H9+I9)</f>
        <v>29</v>
      </c>
      <c r="K9" s="18"/>
      <c r="L9" s="68"/>
      <c r="M9" s="68"/>
      <c r="N9" s="68">
        <v>1</v>
      </c>
      <c r="O9" s="73">
        <f>J9+N9+M9-L9</f>
        <v>30</v>
      </c>
      <c r="P9" s="68">
        <v>1</v>
      </c>
      <c r="Q9" s="75">
        <f>F9+H9+N9-O12-L9-P9+M9</f>
        <v>35</v>
      </c>
      <c r="R9" s="70"/>
      <c r="S9" s="73"/>
      <c r="T9" s="75"/>
      <c r="U9" s="8" t="s">
        <v>241</v>
      </c>
    </row>
    <row r="10" spans="1:21" ht="33" customHeight="1" x14ac:dyDescent="0.3">
      <c r="A10" s="3" t="s">
        <v>23</v>
      </c>
      <c r="B10" s="9" t="s">
        <v>142</v>
      </c>
      <c r="C10" s="3" t="s">
        <v>31</v>
      </c>
      <c r="D10" s="3" t="s">
        <v>73</v>
      </c>
      <c r="E10" s="3" t="s">
        <v>80</v>
      </c>
      <c r="F10" s="7">
        <v>71</v>
      </c>
      <c r="G10" s="7">
        <v>1</v>
      </c>
      <c r="H10" s="7"/>
      <c r="I10" s="7"/>
      <c r="J10" s="7">
        <f>SUM(F10-G10+H10+I10)</f>
        <v>70</v>
      </c>
      <c r="K10" s="18"/>
      <c r="L10" s="68"/>
      <c r="M10" s="68"/>
      <c r="N10" s="68"/>
      <c r="O10" s="73"/>
      <c r="P10" s="68"/>
      <c r="Q10" s="75"/>
      <c r="R10" s="70"/>
      <c r="S10" s="73"/>
      <c r="T10" s="75"/>
      <c r="U10" s="8"/>
    </row>
    <row r="11" spans="1:21" ht="33" customHeight="1" x14ac:dyDescent="0.3">
      <c r="A11" s="3" t="s">
        <v>23</v>
      </c>
      <c r="B11" s="9" t="s">
        <v>143</v>
      </c>
      <c r="C11" s="3" t="s">
        <v>24</v>
      </c>
      <c r="D11" s="3" t="s">
        <v>73</v>
      </c>
      <c r="E11" s="3" t="s">
        <v>80</v>
      </c>
      <c r="F11" s="7">
        <v>69</v>
      </c>
      <c r="G11" s="7">
        <v>3</v>
      </c>
      <c r="H11" s="7"/>
      <c r="I11" s="7"/>
      <c r="J11" s="7">
        <f>SUM(F11-G11+H11+I11)</f>
        <v>66</v>
      </c>
      <c r="K11" s="18"/>
      <c r="L11" s="68"/>
      <c r="M11" s="68"/>
      <c r="N11" s="68"/>
      <c r="O11" s="73"/>
      <c r="P11" s="68"/>
      <c r="Q11" s="75"/>
      <c r="R11" s="70"/>
      <c r="S11" s="73"/>
      <c r="T11" s="75"/>
      <c r="U11" s="8"/>
    </row>
    <row r="12" spans="1:21" ht="33" customHeight="1" x14ac:dyDescent="0.3">
      <c r="A12" s="3" t="s">
        <v>23</v>
      </c>
      <c r="B12" s="9" t="s">
        <v>169</v>
      </c>
      <c r="C12" s="3" t="s">
        <v>31</v>
      </c>
      <c r="D12" s="3"/>
      <c r="E12" s="3" t="s">
        <v>167</v>
      </c>
      <c r="F12" s="7">
        <v>5</v>
      </c>
      <c r="G12" s="7"/>
      <c r="H12" s="7"/>
      <c r="I12" s="7"/>
      <c r="J12" s="7">
        <f>SUM(F12-G12+H12+I12)</f>
        <v>5</v>
      </c>
      <c r="K12" s="18"/>
      <c r="L12" s="68"/>
      <c r="M12" s="68"/>
      <c r="N12" s="68"/>
      <c r="O12" s="73"/>
      <c r="P12" s="68"/>
      <c r="Q12" s="75"/>
      <c r="R12" s="70"/>
      <c r="S12" s="73"/>
      <c r="T12" s="75"/>
      <c r="U12" s="8" t="s">
        <v>177</v>
      </c>
    </row>
    <row r="13" spans="1:21" ht="33" customHeight="1" x14ac:dyDescent="0.3">
      <c r="A13" s="3" t="s">
        <v>23</v>
      </c>
      <c r="B13" s="9" t="s">
        <v>144</v>
      </c>
      <c r="C13" s="3" t="s">
        <v>179</v>
      </c>
      <c r="D13" s="3" t="s">
        <v>138</v>
      </c>
      <c r="E13" s="3" t="s">
        <v>139</v>
      </c>
      <c r="F13" s="7">
        <v>57</v>
      </c>
      <c r="G13" s="7"/>
      <c r="H13" s="7">
        <v>2</v>
      </c>
      <c r="I13" s="7"/>
      <c r="J13" s="7">
        <f>SUM(F13-G13+H13+I13)</f>
        <v>59</v>
      </c>
      <c r="K13" s="18"/>
      <c r="L13" s="68"/>
      <c r="M13" s="68"/>
      <c r="N13" s="68"/>
      <c r="O13" s="73"/>
      <c r="P13" s="68"/>
      <c r="Q13" s="75"/>
      <c r="R13" s="70"/>
      <c r="S13" s="73"/>
      <c r="T13" s="75"/>
      <c r="U13" s="8"/>
    </row>
    <row r="14" spans="1:21" s="2" customFormat="1" ht="62.4" x14ac:dyDescent="0.3">
      <c r="A14" s="3" t="s">
        <v>23</v>
      </c>
      <c r="B14" s="9" t="s">
        <v>123</v>
      </c>
      <c r="C14" s="3" t="s">
        <v>41</v>
      </c>
      <c r="D14" s="3" t="s">
        <v>119</v>
      </c>
      <c r="E14" s="11" t="s">
        <v>173</v>
      </c>
      <c r="F14" s="7">
        <v>75</v>
      </c>
      <c r="G14" s="7">
        <v>5</v>
      </c>
      <c r="H14" s="7">
        <v>4</v>
      </c>
      <c r="I14" s="7"/>
      <c r="J14" s="7">
        <f>SUM(F14-G14+H14+I14)</f>
        <v>74</v>
      </c>
      <c r="K14" s="18"/>
      <c r="L14" s="68"/>
      <c r="M14" s="68"/>
      <c r="N14" s="68"/>
      <c r="O14" s="73"/>
      <c r="P14" s="68"/>
      <c r="Q14" s="75"/>
      <c r="R14" s="70"/>
      <c r="S14" s="73"/>
      <c r="T14" s="75"/>
      <c r="U14" s="8"/>
    </row>
    <row r="15" spans="1:21" s="2" customFormat="1" x14ac:dyDescent="0.3">
      <c r="A15" s="3" t="s">
        <v>23</v>
      </c>
      <c r="B15" s="4" t="s">
        <v>124</v>
      </c>
      <c r="C15" s="4" t="s">
        <v>41</v>
      </c>
      <c r="D15" s="7" t="s">
        <v>120</v>
      </c>
      <c r="E15" s="12" t="s">
        <v>174</v>
      </c>
      <c r="F15" s="7">
        <v>75</v>
      </c>
      <c r="G15" s="7">
        <v>2</v>
      </c>
      <c r="H15" s="7">
        <v>2</v>
      </c>
      <c r="I15" s="7"/>
      <c r="J15" s="7">
        <f>SUM(F15-G15+H15+I15)</f>
        <v>75</v>
      </c>
      <c r="K15" s="18"/>
      <c r="L15" s="68"/>
      <c r="M15" s="68"/>
      <c r="N15" s="68"/>
      <c r="O15" s="73"/>
      <c r="P15" s="68"/>
      <c r="Q15" s="75"/>
      <c r="R15" s="70"/>
      <c r="S15" s="73"/>
      <c r="T15" s="75"/>
      <c r="U15" s="8"/>
    </row>
    <row r="16" spans="1:21" s="2" customFormat="1" ht="113.4" x14ac:dyDescent="0.3">
      <c r="A16" s="76" t="s">
        <v>23</v>
      </c>
      <c r="B16" s="77" t="s">
        <v>117</v>
      </c>
      <c r="C16" s="77" t="s">
        <v>41</v>
      </c>
      <c r="D16" s="76" t="s">
        <v>121</v>
      </c>
      <c r="E16" s="79" t="s">
        <v>175</v>
      </c>
      <c r="F16" s="7">
        <v>21</v>
      </c>
      <c r="G16" s="71">
        <v>5</v>
      </c>
      <c r="H16" s="7">
        <v>8</v>
      </c>
      <c r="I16" s="7"/>
      <c r="J16" s="7">
        <f>SUM(F16-G16+H16+I16)</f>
        <v>24</v>
      </c>
      <c r="K16" s="18"/>
      <c r="L16" s="68">
        <v>12</v>
      </c>
      <c r="M16" s="68">
        <v>6</v>
      </c>
      <c r="N16" s="68">
        <v>1</v>
      </c>
      <c r="O16" s="73">
        <f t="shared" ref="O16:O17" si="0">J16+N16+M16-L16</f>
        <v>19</v>
      </c>
      <c r="P16" s="68"/>
      <c r="Q16" s="75">
        <f>F16+H16+N16-O19-L16-P16+M16</f>
        <v>24</v>
      </c>
      <c r="R16" s="70"/>
      <c r="S16" s="73"/>
      <c r="T16" s="75"/>
      <c r="U16" s="8" t="s">
        <v>242</v>
      </c>
    </row>
    <row r="17" spans="1:21" s="2" customFormat="1" ht="33" customHeight="1" x14ac:dyDescent="0.3">
      <c r="A17" s="76" t="s">
        <v>91</v>
      </c>
      <c r="B17" s="77" t="s">
        <v>98</v>
      </c>
      <c r="C17" s="77" t="s">
        <v>92</v>
      </c>
      <c r="D17" s="76" t="s">
        <v>96</v>
      </c>
      <c r="E17" s="78" t="s">
        <v>172</v>
      </c>
      <c r="F17" s="7">
        <v>17</v>
      </c>
      <c r="G17" s="71">
        <v>2</v>
      </c>
      <c r="H17" s="7">
        <v>2</v>
      </c>
      <c r="I17" s="7"/>
      <c r="J17" s="7">
        <f>SUM(F17-G17+H17+I17)</f>
        <v>17</v>
      </c>
      <c r="K17" s="18"/>
      <c r="L17" s="68"/>
      <c r="M17" s="68"/>
      <c r="N17" s="68">
        <v>2</v>
      </c>
      <c r="O17" s="73">
        <f t="shared" si="0"/>
        <v>19</v>
      </c>
      <c r="P17" s="68"/>
      <c r="Q17" s="75">
        <f>F17+H17+N17-O20-L17-P17+M17</f>
        <v>21</v>
      </c>
      <c r="R17" s="70"/>
      <c r="S17" s="73"/>
      <c r="T17" s="75"/>
      <c r="U17" s="8"/>
    </row>
    <row r="18" spans="1:21" ht="33" customHeight="1" x14ac:dyDescent="0.3">
      <c r="A18" s="3" t="s">
        <v>19</v>
      </c>
      <c r="B18" s="9" t="s">
        <v>62</v>
      </c>
      <c r="C18" s="3" t="s">
        <v>20</v>
      </c>
      <c r="D18" s="4" t="s">
        <v>59</v>
      </c>
      <c r="E18" s="3" t="s">
        <v>60</v>
      </c>
      <c r="F18" s="7">
        <v>58</v>
      </c>
      <c r="G18" s="7">
        <v>1</v>
      </c>
      <c r="H18" s="7">
        <v>14</v>
      </c>
      <c r="I18" s="7"/>
      <c r="J18" s="7">
        <f>SUM(F18-G18+H18+I18)</f>
        <v>71</v>
      </c>
      <c r="K18" s="18"/>
      <c r="L18" s="68"/>
      <c r="M18" s="68"/>
      <c r="N18" s="68"/>
      <c r="O18" s="73"/>
      <c r="P18" s="68"/>
      <c r="Q18" s="75"/>
      <c r="R18" s="70"/>
      <c r="S18" s="73"/>
      <c r="T18" s="75"/>
      <c r="U18" s="23"/>
    </row>
    <row r="19" spans="1:21" ht="97.2" x14ac:dyDescent="0.3">
      <c r="A19" s="76" t="s">
        <v>19</v>
      </c>
      <c r="B19" s="80" t="s">
        <v>112</v>
      </c>
      <c r="C19" s="77" t="s">
        <v>108</v>
      </c>
      <c r="D19" s="77" t="s">
        <v>109</v>
      </c>
      <c r="E19" s="76" t="s">
        <v>233</v>
      </c>
      <c r="F19" s="7">
        <v>9</v>
      </c>
      <c r="G19" s="71">
        <v>2</v>
      </c>
      <c r="H19" s="7">
        <v>1</v>
      </c>
      <c r="I19" s="7"/>
      <c r="J19" s="7">
        <f>SUM(F19-G19+H19+I19)</f>
        <v>8</v>
      </c>
      <c r="K19" s="18"/>
      <c r="L19" s="68"/>
      <c r="M19" s="68"/>
      <c r="N19" s="68"/>
      <c r="O19" s="73"/>
      <c r="P19" s="68"/>
      <c r="Q19" s="75"/>
      <c r="R19" s="70">
        <v>1</v>
      </c>
      <c r="S19" s="73">
        <f>J19+R19</f>
        <v>9</v>
      </c>
      <c r="T19" s="75">
        <f>F19+H19+R19</f>
        <v>11</v>
      </c>
      <c r="U19" s="23"/>
    </row>
    <row r="20" spans="1:21" ht="97.2" x14ac:dyDescent="0.3">
      <c r="A20" s="3" t="s">
        <v>19</v>
      </c>
      <c r="B20" s="9" t="s">
        <v>114</v>
      </c>
      <c r="C20" s="4" t="s">
        <v>108</v>
      </c>
      <c r="D20" s="4" t="s">
        <v>111</v>
      </c>
      <c r="E20" s="3" t="s">
        <v>176</v>
      </c>
      <c r="F20" s="7">
        <v>140</v>
      </c>
      <c r="G20" s="7">
        <v>32</v>
      </c>
      <c r="H20" s="7">
        <v>27</v>
      </c>
      <c r="I20" s="7"/>
      <c r="J20" s="7">
        <f>SUM(F20-G20+H20+I20)</f>
        <v>135</v>
      </c>
      <c r="K20" s="18"/>
      <c r="L20" s="68"/>
      <c r="M20" s="68"/>
      <c r="N20" s="68"/>
      <c r="O20" s="73"/>
      <c r="P20" s="68"/>
      <c r="Q20" s="75"/>
      <c r="R20" s="70"/>
      <c r="S20" s="73"/>
      <c r="T20" s="75"/>
      <c r="U20" s="23"/>
    </row>
    <row r="21" spans="1:21" ht="33" customHeight="1" x14ac:dyDescent="0.3">
      <c r="A21" s="3" t="s">
        <v>88</v>
      </c>
      <c r="B21" s="9" t="s">
        <v>145</v>
      </c>
      <c r="C21" s="3" t="s">
        <v>84</v>
      </c>
      <c r="D21" s="4" t="s">
        <v>82</v>
      </c>
      <c r="E21" s="13" t="s">
        <v>151</v>
      </c>
      <c r="F21" s="7">
        <v>66</v>
      </c>
      <c r="G21" s="7">
        <v>3</v>
      </c>
      <c r="H21" s="7">
        <v>2</v>
      </c>
      <c r="I21" s="7"/>
      <c r="J21" s="7">
        <f>SUM(F21-G21+H21+I21)</f>
        <v>65</v>
      </c>
      <c r="K21" s="18"/>
      <c r="L21" s="68"/>
      <c r="M21" s="68"/>
      <c r="N21" s="68"/>
      <c r="O21" s="73"/>
      <c r="P21" s="68"/>
      <c r="Q21" s="75"/>
      <c r="R21" s="70"/>
      <c r="S21" s="73"/>
      <c r="T21" s="75"/>
      <c r="U21" s="8"/>
    </row>
    <row r="22" spans="1:21" x14ac:dyDescent="0.3">
      <c r="A22" s="3" t="s">
        <v>88</v>
      </c>
      <c r="B22" s="9" t="s">
        <v>146</v>
      </c>
      <c r="C22" s="3" t="s">
        <v>84</v>
      </c>
      <c r="D22" s="4" t="s">
        <v>82</v>
      </c>
      <c r="E22" s="13" t="s">
        <v>151</v>
      </c>
      <c r="F22" s="7">
        <v>62</v>
      </c>
      <c r="G22" s="7">
        <v>1</v>
      </c>
      <c r="H22" s="7">
        <v>1</v>
      </c>
      <c r="I22" s="7"/>
      <c r="J22" s="7">
        <f>SUM(F22-G22+H22+I22)</f>
        <v>62</v>
      </c>
      <c r="K22" s="18"/>
      <c r="L22" s="68"/>
      <c r="M22" s="68"/>
      <c r="N22" s="68"/>
      <c r="O22" s="73"/>
      <c r="P22" s="68"/>
      <c r="Q22" s="75"/>
      <c r="R22" s="70"/>
      <c r="S22" s="73"/>
      <c r="T22" s="75"/>
      <c r="U22" s="8"/>
    </row>
    <row r="23" spans="1:21" ht="33" customHeight="1" x14ac:dyDescent="0.3">
      <c r="A23" s="42" t="s">
        <v>7</v>
      </c>
      <c r="B23" s="42"/>
      <c r="C23" s="42"/>
      <c r="D23" s="42"/>
      <c r="E23" s="42"/>
      <c r="F23" s="42">
        <f t="shared" ref="F23:K23" si="1">SUM(F4:F22)</f>
        <v>951</v>
      </c>
      <c r="G23" s="42">
        <f t="shared" si="1"/>
        <v>78</v>
      </c>
      <c r="H23" s="42">
        <f t="shared" si="1"/>
        <v>93</v>
      </c>
      <c r="I23" s="42">
        <f t="shared" si="1"/>
        <v>0</v>
      </c>
      <c r="J23" s="42">
        <f t="shared" si="1"/>
        <v>966</v>
      </c>
      <c r="K23" s="43">
        <f t="shared" si="1"/>
        <v>40</v>
      </c>
      <c r="L23" s="43">
        <f t="shared" ref="L23" si="2">SUM(L4:L22)</f>
        <v>12</v>
      </c>
      <c r="M23" s="43">
        <f t="shared" ref="M23" si="3">SUM(M4:M22)</f>
        <v>6</v>
      </c>
      <c r="N23" s="43">
        <f t="shared" ref="N23:Q23" si="4">SUM(N4:N22)</f>
        <v>4</v>
      </c>
      <c r="O23" s="43">
        <f t="shared" si="4"/>
        <v>68</v>
      </c>
      <c r="P23" s="43">
        <f t="shared" si="4"/>
        <v>1</v>
      </c>
      <c r="Q23" s="43">
        <f t="shared" si="4"/>
        <v>80</v>
      </c>
      <c r="R23" s="43">
        <f t="shared" ref="R23" si="5">SUM(R4:R22)</f>
        <v>1</v>
      </c>
      <c r="S23" s="43">
        <f t="shared" ref="S23:T23" si="6">SUM(S4:S22)</f>
        <v>9</v>
      </c>
      <c r="T23" s="43">
        <f t="shared" si="6"/>
        <v>11</v>
      </c>
      <c r="U23" s="44"/>
    </row>
    <row r="24" spans="1:21" x14ac:dyDescent="0.3">
      <c r="A24" s="85"/>
      <c r="B24" s="86"/>
      <c r="C24" s="86"/>
      <c r="D24" s="86"/>
      <c r="E24" s="86"/>
      <c r="F24" s="86"/>
      <c r="G24" s="24"/>
      <c r="H24" s="24"/>
      <c r="I24" s="24"/>
      <c r="J24" s="24"/>
    </row>
    <row r="25" spans="1:21" x14ac:dyDescent="0.3">
      <c r="A25" s="20" t="s">
        <v>13</v>
      </c>
      <c r="B25" s="20"/>
      <c r="C25" s="20"/>
      <c r="D25" s="20"/>
      <c r="E25" s="20"/>
      <c r="F25" s="20"/>
      <c r="G25" s="24"/>
      <c r="H25" s="24"/>
      <c r="I25" s="24"/>
      <c r="J25" s="24"/>
    </row>
    <row r="26" spans="1:21" x14ac:dyDescent="0.3">
      <c r="A26" s="85" t="s">
        <v>15</v>
      </c>
      <c r="B26" s="87"/>
      <c r="C26" s="87"/>
      <c r="D26" s="87"/>
      <c r="E26" s="87"/>
      <c r="F26" s="87"/>
      <c r="G26" s="24"/>
      <c r="H26" s="24"/>
      <c r="I26" s="24"/>
      <c r="J26" s="24"/>
    </row>
    <row r="27" spans="1:21" x14ac:dyDescent="0.3">
      <c r="A27" s="88" t="s">
        <v>14</v>
      </c>
      <c r="B27" s="88"/>
      <c r="C27" s="88"/>
      <c r="D27" s="88"/>
      <c r="E27" s="88"/>
      <c r="F27" s="88"/>
    </row>
    <row r="28" spans="1:21" x14ac:dyDescent="0.3">
      <c r="A28" s="25"/>
      <c r="B28" s="25"/>
      <c r="C28" s="25"/>
      <c r="D28" s="25"/>
      <c r="E28" s="25"/>
      <c r="F28" s="25"/>
    </row>
  </sheetData>
  <mergeCells count="4">
    <mergeCell ref="A2:K2"/>
    <mergeCell ref="A24:F24"/>
    <mergeCell ref="A26:F26"/>
    <mergeCell ref="A27:F27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3"/>
  <sheetViews>
    <sheetView tabSelected="1" workbookViewId="0">
      <selection activeCell="H8" sqref="H8"/>
    </sheetView>
  </sheetViews>
  <sheetFormatPr defaultRowHeight="16.2" x14ac:dyDescent="0.3"/>
  <cols>
    <col min="2" max="3" width="10.88671875" customWidth="1"/>
    <col min="4" max="4" width="25.44140625" customWidth="1"/>
    <col min="5" max="5" width="49.77734375" customWidth="1"/>
    <col min="6" max="6" width="12.5546875" customWidth="1"/>
    <col min="7" max="7" width="9.6640625" bestFit="1" customWidth="1"/>
  </cols>
  <sheetData>
    <row r="3" spans="1:6" x14ac:dyDescent="0.3">
      <c r="A3" s="92" t="s">
        <v>0</v>
      </c>
      <c r="B3" s="92" t="s">
        <v>1</v>
      </c>
      <c r="C3" s="92" t="s">
        <v>243</v>
      </c>
      <c r="D3" s="92" t="s">
        <v>2</v>
      </c>
      <c r="E3" s="92" t="s">
        <v>244</v>
      </c>
      <c r="F3" s="92" t="s">
        <v>245</v>
      </c>
    </row>
    <row r="4" spans="1:6" x14ac:dyDescent="0.3">
      <c r="A4" s="92" t="s">
        <v>23</v>
      </c>
      <c r="B4" s="92" t="s">
        <v>40</v>
      </c>
      <c r="C4" s="92" t="s">
        <v>41</v>
      </c>
      <c r="D4" s="92" t="s">
        <v>42</v>
      </c>
      <c r="E4" s="92" t="s">
        <v>43</v>
      </c>
      <c r="F4" s="92">
        <v>73</v>
      </c>
    </row>
    <row r="5" spans="1:6" x14ac:dyDescent="0.3">
      <c r="A5" s="92" t="s">
        <v>91</v>
      </c>
      <c r="B5" s="92" t="s">
        <v>264</v>
      </c>
      <c r="C5" s="92" t="s">
        <v>265</v>
      </c>
      <c r="D5" s="92" t="s">
        <v>266</v>
      </c>
      <c r="E5" s="92" t="s">
        <v>43</v>
      </c>
      <c r="F5" s="92">
        <v>71</v>
      </c>
    </row>
    <row r="6" spans="1:6" x14ac:dyDescent="0.3">
      <c r="A6" s="92" t="s">
        <v>23</v>
      </c>
      <c r="B6" s="92" t="s">
        <v>117</v>
      </c>
      <c r="C6" s="92" t="s">
        <v>255</v>
      </c>
      <c r="D6" s="92" t="s">
        <v>258</v>
      </c>
      <c r="E6" s="92" t="s">
        <v>163</v>
      </c>
      <c r="F6" s="92">
        <v>29</v>
      </c>
    </row>
    <row r="7" spans="1:6" x14ac:dyDescent="0.3">
      <c r="A7" s="92" t="s">
        <v>91</v>
      </c>
      <c r="B7" s="92" t="s">
        <v>262</v>
      </c>
      <c r="C7" s="92" t="s">
        <v>92</v>
      </c>
      <c r="D7" s="92" t="s">
        <v>263</v>
      </c>
      <c r="E7" s="92" t="s">
        <v>163</v>
      </c>
      <c r="F7" s="92">
        <v>17</v>
      </c>
    </row>
    <row r="8" spans="1:6" x14ac:dyDescent="0.3">
      <c r="A8" s="92" t="s">
        <v>23</v>
      </c>
      <c r="B8" s="92" t="s">
        <v>117</v>
      </c>
      <c r="C8" s="92" t="s">
        <v>41</v>
      </c>
      <c r="D8" s="92" t="s">
        <v>121</v>
      </c>
      <c r="E8" s="92" t="s">
        <v>175</v>
      </c>
      <c r="F8" s="92">
        <v>24</v>
      </c>
    </row>
    <row r="9" spans="1:6" x14ac:dyDescent="0.3">
      <c r="A9" s="92" t="s">
        <v>23</v>
      </c>
      <c r="B9" s="92" t="s">
        <v>123</v>
      </c>
      <c r="C9" s="92" t="s">
        <v>24</v>
      </c>
      <c r="D9" s="92" t="s">
        <v>138</v>
      </c>
      <c r="E9" s="92" t="s">
        <v>279</v>
      </c>
      <c r="F9" s="92">
        <v>70</v>
      </c>
    </row>
    <row r="10" spans="1:6" x14ac:dyDescent="0.3">
      <c r="A10" s="92" t="s">
        <v>23</v>
      </c>
      <c r="B10" s="92" t="s">
        <v>259</v>
      </c>
      <c r="C10" s="92" t="s">
        <v>24</v>
      </c>
      <c r="D10" s="92" t="s">
        <v>138</v>
      </c>
      <c r="E10" s="92" t="s">
        <v>279</v>
      </c>
      <c r="F10" s="92">
        <v>66</v>
      </c>
    </row>
    <row r="11" spans="1:6" x14ac:dyDescent="0.3">
      <c r="A11" s="92" t="s">
        <v>23</v>
      </c>
      <c r="B11" s="92" t="s">
        <v>260</v>
      </c>
      <c r="C11" s="92" t="s">
        <v>261</v>
      </c>
      <c r="D11" s="92" t="s">
        <v>138</v>
      </c>
      <c r="E11" s="92" t="s">
        <v>279</v>
      </c>
      <c r="F11" s="92">
        <v>59</v>
      </c>
    </row>
    <row r="12" spans="1:6" x14ac:dyDescent="0.3">
      <c r="A12" s="92" t="s">
        <v>23</v>
      </c>
      <c r="B12" s="92" t="s">
        <v>254</v>
      </c>
      <c r="C12" s="92" t="s">
        <v>255</v>
      </c>
      <c r="D12" s="92" t="s">
        <v>256</v>
      </c>
      <c r="E12" s="92" t="s">
        <v>257</v>
      </c>
      <c r="F12" s="92">
        <v>50</v>
      </c>
    </row>
    <row r="13" spans="1:6" x14ac:dyDescent="0.3">
      <c r="A13" s="92" t="s">
        <v>23</v>
      </c>
      <c r="B13" s="92" t="s">
        <v>246</v>
      </c>
      <c r="C13" s="92" t="s">
        <v>247</v>
      </c>
      <c r="D13" s="92" t="s">
        <v>248</v>
      </c>
      <c r="E13" s="92" t="s">
        <v>249</v>
      </c>
      <c r="F13" s="92">
        <v>74</v>
      </c>
    </row>
    <row r="14" spans="1:6" x14ac:dyDescent="0.3">
      <c r="A14" s="92" t="s">
        <v>23</v>
      </c>
      <c r="B14" s="92" t="s">
        <v>250</v>
      </c>
      <c r="C14" s="92" t="s">
        <v>247</v>
      </c>
      <c r="D14" s="92" t="s">
        <v>282</v>
      </c>
      <c r="E14" s="92" t="s">
        <v>249</v>
      </c>
      <c r="F14" s="92">
        <v>4</v>
      </c>
    </row>
    <row r="15" spans="1:6" x14ac:dyDescent="0.3">
      <c r="A15" s="92" t="s">
        <v>91</v>
      </c>
      <c r="B15" s="92" t="s">
        <v>267</v>
      </c>
      <c r="C15" s="92" t="s">
        <v>268</v>
      </c>
      <c r="D15" s="92" t="s">
        <v>269</v>
      </c>
      <c r="E15" s="92" t="s">
        <v>280</v>
      </c>
      <c r="F15" s="92">
        <v>8</v>
      </c>
    </row>
    <row r="16" spans="1:6" x14ac:dyDescent="0.3">
      <c r="A16" s="92" t="s">
        <v>23</v>
      </c>
      <c r="B16" s="92" t="s">
        <v>251</v>
      </c>
      <c r="C16" s="92" t="s">
        <v>247</v>
      </c>
      <c r="D16" s="92" t="s">
        <v>252</v>
      </c>
      <c r="E16" s="92" t="s">
        <v>253</v>
      </c>
      <c r="F16" s="92">
        <v>5</v>
      </c>
    </row>
    <row r="17" spans="1:6" x14ac:dyDescent="0.3">
      <c r="A17" s="92" t="s">
        <v>23</v>
      </c>
      <c r="B17" s="92" t="s">
        <v>123</v>
      </c>
      <c r="C17" s="92" t="s">
        <v>41</v>
      </c>
      <c r="D17" s="92" t="s">
        <v>119</v>
      </c>
      <c r="E17" s="92" t="s">
        <v>283</v>
      </c>
      <c r="F17" s="92">
        <v>74</v>
      </c>
    </row>
    <row r="18" spans="1:6" x14ac:dyDescent="0.3">
      <c r="A18" s="92" t="s">
        <v>23</v>
      </c>
      <c r="B18" s="92" t="s">
        <v>124</v>
      </c>
      <c r="C18" s="92" t="s">
        <v>41</v>
      </c>
      <c r="D18" s="92" t="s">
        <v>120</v>
      </c>
      <c r="E18" s="92" t="s">
        <v>174</v>
      </c>
      <c r="F18" s="92">
        <v>75</v>
      </c>
    </row>
    <row r="19" spans="1:6" x14ac:dyDescent="0.3">
      <c r="A19" s="92" t="s">
        <v>91</v>
      </c>
      <c r="B19" s="92" t="s">
        <v>270</v>
      </c>
      <c r="C19" s="92" t="s">
        <v>268</v>
      </c>
      <c r="D19" s="92" t="s">
        <v>271</v>
      </c>
      <c r="E19" s="92" t="s">
        <v>281</v>
      </c>
      <c r="F19" s="92">
        <v>135</v>
      </c>
    </row>
    <row r="20" spans="1:6" x14ac:dyDescent="0.3">
      <c r="A20" s="92" t="s">
        <v>272</v>
      </c>
      <c r="B20" s="92" t="s">
        <v>273</v>
      </c>
      <c r="C20" s="92" t="s">
        <v>274</v>
      </c>
      <c r="D20" s="92" t="s">
        <v>275</v>
      </c>
      <c r="E20" s="92" t="s">
        <v>276</v>
      </c>
      <c r="F20" s="92">
        <v>65</v>
      </c>
    </row>
    <row r="21" spans="1:6" x14ac:dyDescent="0.3">
      <c r="A21" s="92" t="s">
        <v>272</v>
      </c>
      <c r="B21" s="92" t="s">
        <v>277</v>
      </c>
      <c r="C21" s="92" t="s">
        <v>274</v>
      </c>
      <c r="D21" s="92" t="s">
        <v>275</v>
      </c>
      <c r="E21" s="92" t="s">
        <v>276</v>
      </c>
      <c r="F21" s="92">
        <v>62</v>
      </c>
    </row>
    <row r="22" spans="1:6" x14ac:dyDescent="0.3">
      <c r="A22" s="92" t="s">
        <v>23</v>
      </c>
      <c r="B22" s="92" t="s">
        <v>169</v>
      </c>
      <c r="C22" s="92" t="s">
        <v>24</v>
      </c>
      <c r="D22" s="92"/>
      <c r="E22" s="92" t="s">
        <v>167</v>
      </c>
      <c r="F22" s="92">
        <v>5</v>
      </c>
    </row>
    <row r="23" spans="1:6" x14ac:dyDescent="0.3">
      <c r="A23" s="92" t="s">
        <v>278</v>
      </c>
      <c r="B23" s="92"/>
      <c r="C23" s="92"/>
      <c r="D23" s="92"/>
      <c r="E23" s="92"/>
      <c r="F23" s="92">
        <v>966</v>
      </c>
    </row>
  </sheetData>
  <sortState ref="A4:F22">
    <sortCondition ref="E4:E22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"/>
  <sheetViews>
    <sheetView zoomScale="68" zoomScaleNormal="68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6" sqref="H6"/>
    </sheetView>
  </sheetViews>
  <sheetFormatPr defaultColWidth="9" defaultRowHeight="16.2" x14ac:dyDescent="0.3"/>
  <cols>
    <col min="1" max="1" width="8.44140625" style="2" bestFit="1" customWidth="1"/>
    <col min="2" max="2" width="13.88671875" style="2" bestFit="1" customWidth="1"/>
    <col min="3" max="3" width="9" style="2"/>
    <col min="4" max="4" width="22.77734375" style="2" bestFit="1" customWidth="1"/>
    <col min="5" max="5" width="47.88671875" style="15" customWidth="1"/>
    <col min="6" max="6" width="32.21875" style="15" customWidth="1"/>
    <col min="7" max="7" width="17" style="15" bestFit="1" customWidth="1"/>
    <col min="8" max="8" width="30.77734375" style="15" customWidth="1"/>
    <col min="9" max="9" width="19" style="15" customWidth="1"/>
    <col min="10" max="10" width="14.21875" style="15" bestFit="1" customWidth="1"/>
    <col min="11" max="11" width="16.109375" style="2" bestFit="1" customWidth="1"/>
    <col min="12" max="12" width="9" style="2"/>
    <col min="13" max="13" width="12.44140625" style="2" customWidth="1"/>
    <col min="14" max="14" width="14.77734375" style="2" bestFit="1" customWidth="1"/>
    <col min="15" max="16384" width="9" style="2"/>
  </cols>
  <sheetData>
    <row r="2" spans="1:14" x14ac:dyDescent="0.3">
      <c r="A2" s="89" t="s">
        <v>209</v>
      </c>
      <c r="B2" s="90"/>
      <c r="C2" s="90"/>
      <c r="D2" s="90"/>
      <c r="E2" s="90"/>
      <c r="F2" s="90"/>
      <c r="G2" s="90"/>
      <c r="H2" s="90"/>
      <c r="I2" s="90"/>
      <c r="J2" s="90"/>
      <c r="K2" s="47"/>
    </row>
    <row r="3" spans="1:14" ht="32.4" x14ac:dyDescent="0.3">
      <c r="A3" s="48" t="s">
        <v>0</v>
      </c>
      <c r="B3" s="48" t="s">
        <v>1</v>
      </c>
      <c r="C3" s="48" t="s">
        <v>4</v>
      </c>
      <c r="D3" s="48" t="s">
        <v>39</v>
      </c>
      <c r="E3" s="48" t="s">
        <v>180</v>
      </c>
      <c r="F3" s="48" t="s">
        <v>202</v>
      </c>
      <c r="G3" s="48" t="s">
        <v>203</v>
      </c>
      <c r="H3" s="48" t="s">
        <v>197</v>
      </c>
      <c r="I3" s="49" t="s">
        <v>208</v>
      </c>
      <c r="J3" s="48" t="s">
        <v>200</v>
      </c>
      <c r="K3" s="48" t="s">
        <v>199</v>
      </c>
      <c r="L3" s="61" t="s">
        <v>210</v>
      </c>
      <c r="M3" s="60" t="s">
        <v>211</v>
      </c>
      <c r="N3" s="61" t="s">
        <v>215</v>
      </c>
    </row>
    <row r="4" spans="1:14" ht="48.6" x14ac:dyDescent="0.3">
      <c r="A4" s="50" t="s">
        <v>22</v>
      </c>
      <c r="B4" s="51" t="s">
        <v>72</v>
      </c>
      <c r="C4" s="51" t="s">
        <v>66</v>
      </c>
      <c r="D4" s="50" t="s">
        <v>131</v>
      </c>
      <c r="E4" s="52" t="s">
        <v>76</v>
      </c>
      <c r="F4" s="52" t="s">
        <v>76</v>
      </c>
      <c r="G4" s="53">
        <v>6200</v>
      </c>
      <c r="H4" s="52" t="s">
        <v>164</v>
      </c>
      <c r="I4" s="54" t="s">
        <v>163</v>
      </c>
      <c r="J4" s="55">
        <v>1314</v>
      </c>
      <c r="K4" s="56">
        <v>30</v>
      </c>
      <c r="L4" s="62">
        <f>1314*30</f>
        <v>39420</v>
      </c>
      <c r="M4" s="91">
        <f xml:space="preserve"> SUM(L4:L13)</f>
        <v>101980</v>
      </c>
      <c r="N4" s="63"/>
    </row>
    <row r="5" spans="1:14" ht="129.6" x14ac:dyDescent="0.3">
      <c r="A5" s="50" t="s">
        <v>22</v>
      </c>
      <c r="B5" s="50" t="s">
        <v>142</v>
      </c>
      <c r="C5" s="51" t="s">
        <v>30</v>
      </c>
      <c r="D5" s="50" t="s">
        <v>153</v>
      </c>
      <c r="E5" s="52" t="s">
        <v>188</v>
      </c>
      <c r="F5" s="52" t="s">
        <v>183</v>
      </c>
      <c r="G5" s="53">
        <v>4000</v>
      </c>
      <c r="H5" s="52"/>
      <c r="I5" s="54"/>
      <c r="J5" s="57"/>
      <c r="K5" s="56">
        <v>11</v>
      </c>
      <c r="L5" s="62"/>
      <c r="M5" s="91"/>
      <c r="N5" s="63"/>
    </row>
    <row r="6" spans="1:14" ht="97.2" x14ac:dyDescent="0.3">
      <c r="A6" s="50" t="s">
        <v>22</v>
      </c>
      <c r="B6" s="50" t="s">
        <v>157</v>
      </c>
      <c r="C6" s="51" t="s">
        <v>30</v>
      </c>
      <c r="D6" s="50" t="s">
        <v>154</v>
      </c>
      <c r="E6" s="52" t="s">
        <v>184</v>
      </c>
      <c r="F6" s="52" t="s">
        <v>189</v>
      </c>
      <c r="G6" s="53" t="s">
        <v>204</v>
      </c>
      <c r="H6" s="52"/>
      <c r="I6" s="54"/>
      <c r="J6" s="57"/>
      <c r="K6" s="56">
        <v>75</v>
      </c>
      <c r="L6" s="62"/>
      <c r="M6" s="91"/>
      <c r="N6" s="63"/>
    </row>
    <row r="7" spans="1:14" ht="81" x14ac:dyDescent="0.3">
      <c r="A7" s="50" t="s">
        <v>23</v>
      </c>
      <c r="B7" s="50" t="s">
        <v>186</v>
      </c>
      <c r="C7" s="51" t="s">
        <v>41</v>
      </c>
      <c r="D7" s="50" t="s">
        <v>185</v>
      </c>
      <c r="E7" s="52" t="s">
        <v>190</v>
      </c>
      <c r="F7" s="52" t="s">
        <v>191</v>
      </c>
      <c r="G7" s="58" t="s">
        <v>201</v>
      </c>
      <c r="H7" s="52"/>
      <c r="I7" s="54"/>
      <c r="J7" s="57"/>
      <c r="K7" s="56">
        <v>111</v>
      </c>
      <c r="L7" s="62"/>
      <c r="M7" s="91"/>
      <c r="N7" s="64" t="s">
        <v>216</v>
      </c>
    </row>
    <row r="8" spans="1:14" ht="194.4" x14ac:dyDescent="0.3">
      <c r="A8" s="50" t="s">
        <v>22</v>
      </c>
      <c r="B8" s="51" t="s">
        <v>72</v>
      </c>
      <c r="C8" s="51" t="s">
        <v>30</v>
      </c>
      <c r="D8" s="50" t="s">
        <v>122</v>
      </c>
      <c r="E8" s="52" t="s">
        <v>198</v>
      </c>
      <c r="F8" s="52" t="s">
        <v>205</v>
      </c>
      <c r="G8" s="53" t="s">
        <v>206</v>
      </c>
      <c r="H8" s="52" t="s">
        <v>76</v>
      </c>
      <c r="I8" s="54" t="s">
        <v>163</v>
      </c>
      <c r="J8" s="55">
        <v>1314</v>
      </c>
      <c r="K8" s="56">
        <v>22</v>
      </c>
      <c r="L8" s="62">
        <f>1314*22</f>
        <v>28908</v>
      </c>
      <c r="M8" s="91"/>
      <c r="N8" s="63"/>
    </row>
    <row r="9" spans="1:14" ht="74.25" customHeight="1" x14ac:dyDescent="0.3">
      <c r="A9" s="50" t="s">
        <v>91</v>
      </c>
      <c r="B9" s="51" t="s">
        <v>98</v>
      </c>
      <c r="C9" s="51" t="s">
        <v>92</v>
      </c>
      <c r="D9" s="50" t="s">
        <v>96</v>
      </c>
      <c r="E9" s="52" t="s">
        <v>187</v>
      </c>
      <c r="F9" s="52" t="s">
        <v>187</v>
      </c>
      <c r="G9" s="53" t="s">
        <v>207</v>
      </c>
      <c r="H9" s="52" t="s">
        <v>164</v>
      </c>
      <c r="I9" s="54" t="s">
        <v>182</v>
      </c>
      <c r="J9" s="55">
        <v>1314</v>
      </c>
      <c r="K9" s="56">
        <v>18</v>
      </c>
      <c r="L9" s="62">
        <f>1314*18</f>
        <v>23652</v>
      </c>
      <c r="M9" s="91"/>
      <c r="N9" s="63"/>
    </row>
    <row r="10" spans="1:14" ht="129.6" x14ac:dyDescent="0.3">
      <c r="A10" s="50" t="s">
        <v>19</v>
      </c>
      <c r="B10" s="50" t="s">
        <v>112</v>
      </c>
      <c r="C10" s="51" t="s">
        <v>108</v>
      </c>
      <c r="D10" s="51" t="s">
        <v>109</v>
      </c>
      <c r="E10" s="52" t="s">
        <v>193</v>
      </c>
      <c r="F10" s="52" t="s">
        <v>192</v>
      </c>
      <c r="G10" s="53">
        <v>1000</v>
      </c>
      <c r="H10" s="52"/>
      <c r="I10" s="54" t="s">
        <v>214</v>
      </c>
      <c r="J10" s="55">
        <v>1000</v>
      </c>
      <c r="K10" s="56">
        <v>10</v>
      </c>
      <c r="L10" s="62">
        <f>10*1000</f>
        <v>10000</v>
      </c>
      <c r="M10" s="91"/>
      <c r="N10" s="63"/>
    </row>
    <row r="11" spans="1:14" ht="162" x14ac:dyDescent="0.3">
      <c r="A11" s="50" t="s">
        <v>19</v>
      </c>
      <c r="B11" s="50" t="s">
        <v>114</v>
      </c>
      <c r="C11" s="51" t="s">
        <v>108</v>
      </c>
      <c r="D11" s="51" t="s">
        <v>111</v>
      </c>
      <c r="E11" s="52" t="s">
        <v>212</v>
      </c>
      <c r="F11" s="52" t="s">
        <v>194</v>
      </c>
      <c r="G11" s="53">
        <v>990</v>
      </c>
      <c r="H11" s="52" t="s">
        <v>165</v>
      </c>
      <c r="I11" s="54"/>
      <c r="J11" s="57"/>
      <c r="K11" s="56">
        <v>141</v>
      </c>
      <c r="L11" s="62"/>
      <c r="M11" s="91"/>
      <c r="N11" s="63"/>
    </row>
    <row r="12" spans="1:14" ht="64.5" customHeight="1" x14ac:dyDescent="0.3">
      <c r="A12" s="50" t="s">
        <v>88</v>
      </c>
      <c r="B12" s="50" t="s">
        <v>145</v>
      </c>
      <c r="C12" s="50" t="s">
        <v>84</v>
      </c>
      <c r="D12" s="51" t="s">
        <v>82</v>
      </c>
      <c r="E12" s="52" t="s">
        <v>213</v>
      </c>
      <c r="F12" s="52" t="s">
        <v>196</v>
      </c>
      <c r="G12" s="53">
        <v>1990</v>
      </c>
      <c r="H12" s="52" t="s">
        <v>166</v>
      </c>
      <c r="I12" s="54"/>
      <c r="J12" s="57"/>
      <c r="K12" s="56">
        <v>68</v>
      </c>
      <c r="L12" s="62"/>
      <c r="M12" s="91"/>
      <c r="N12" s="63"/>
    </row>
    <row r="13" spans="1:14" ht="69" customHeight="1" x14ac:dyDescent="0.3">
      <c r="A13" s="50" t="s">
        <v>88</v>
      </c>
      <c r="B13" s="50" t="s">
        <v>146</v>
      </c>
      <c r="C13" s="50" t="s">
        <v>84</v>
      </c>
      <c r="D13" s="51" t="s">
        <v>82</v>
      </c>
      <c r="E13" s="52" t="s">
        <v>181</v>
      </c>
      <c r="F13" s="52" t="s">
        <v>195</v>
      </c>
      <c r="G13" s="53">
        <v>1990</v>
      </c>
      <c r="H13" s="52" t="s">
        <v>166</v>
      </c>
      <c r="I13" s="54"/>
      <c r="J13" s="57"/>
      <c r="K13" s="56">
        <v>62</v>
      </c>
      <c r="L13" s="62"/>
      <c r="M13" s="91"/>
      <c r="N13" s="63"/>
    </row>
    <row r="14" spans="1:14" x14ac:dyDescent="0.3">
      <c r="A14" s="47"/>
      <c r="B14" s="47"/>
      <c r="C14" s="47"/>
      <c r="D14" s="47"/>
      <c r="E14" s="59"/>
      <c r="F14" s="59"/>
      <c r="G14" s="59"/>
      <c r="H14" s="59"/>
      <c r="I14" s="59"/>
      <c r="J14" s="59"/>
      <c r="K14" s="47"/>
    </row>
    <row r="15" spans="1:14" x14ac:dyDescent="0.3">
      <c r="A15" s="45"/>
      <c r="B15" s="45"/>
      <c r="C15" s="45"/>
      <c r="D15" s="45"/>
      <c r="E15" s="46"/>
      <c r="F15" s="46"/>
      <c r="G15" s="46"/>
      <c r="H15" s="46"/>
      <c r="I15" s="46"/>
      <c r="J15" s="46"/>
      <c r="K15" s="45"/>
    </row>
    <row r="16" spans="1:14" x14ac:dyDescent="0.3">
      <c r="A16" s="45"/>
      <c r="B16" s="45"/>
      <c r="C16" s="45"/>
      <c r="D16" s="45"/>
      <c r="E16" s="46"/>
      <c r="F16" s="46"/>
      <c r="G16" s="46"/>
      <c r="H16" s="46"/>
      <c r="I16" s="46"/>
      <c r="J16" s="46"/>
      <c r="K16" s="45"/>
    </row>
    <row r="17" spans="1:11" x14ac:dyDescent="0.3">
      <c r="A17" s="45"/>
      <c r="B17" s="45"/>
      <c r="C17" s="45"/>
      <c r="D17" s="45"/>
      <c r="E17" s="46"/>
      <c r="F17" s="46"/>
      <c r="G17" s="46"/>
      <c r="H17" s="46"/>
      <c r="I17" s="46"/>
      <c r="J17" s="46"/>
      <c r="K17" s="45"/>
    </row>
    <row r="18" spans="1:11" x14ac:dyDescent="0.3">
      <c r="A18" s="45"/>
      <c r="B18" s="45"/>
      <c r="C18" s="45"/>
      <c r="D18" s="45"/>
      <c r="E18" s="46"/>
      <c r="F18" s="46"/>
      <c r="G18" s="46"/>
      <c r="H18" s="46"/>
      <c r="I18" s="46"/>
      <c r="J18" s="46"/>
      <c r="K18" s="45"/>
    </row>
    <row r="19" spans="1:11" x14ac:dyDescent="0.3">
      <c r="A19" s="45"/>
      <c r="B19" s="45"/>
      <c r="C19" s="45"/>
      <c r="D19" s="45"/>
      <c r="E19" s="46"/>
      <c r="F19" s="46"/>
      <c r="G19" s="46"/>
      <c r="H19" s="46"/>
      <c r="I19" s="46"/>
      <c r="J19" s="46"/>
      <c r="K19" s="45"/>
    </row>
  </sheetData>
  <mergeCells count="2">
    <mergeCell ref="A2:J2"/>
    <mergeCell ref="M4:M13"/>
  </mergeCells>
  <phoneticPr fontId="1" type="noConversion"/>
  <pageMargins left="0.7" right="0.7" top="0.75" bottom="0.75" header="0.3" footer="0.3"/>
  <pageSetup paperSize="9" scale="5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老師助教資料</vt:lpstr>
      <vt:lpstr>1071開課狀況表</vt:lpstr>
      <vt:lpstr>1071開課 final</vt:lpstr>
      <vt:lpstr> 老師選定無法取得之課程</vt:lpstr>
      <vt:lpstr>' 老師選定無法取得之課程'!Print_Area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TKU</dc:creator>
  <cp:lastModifiedBy>Windows 使用者</cp:lastModifiedBy>
  <cp:lastPrinted>2018-09-19T00:26:54Z</cp:lastPrinted>
  <dcterms:created xsi:type="dcterms:W3CDTF">2016-10-01T02:07:31Z</dcterms:created>
  <dcterms:modified xsi:type="dcterms:W3CDTF">2018-10-09T06:50:01Z</dcterms:modified>
</cp:coreProperties>
</file>